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11760" activeTab="1"/>
  </bookViews>
  <sheets>
    <sheet name="Franc._tłumacz._B2" sheetId="1" r:id="rId1"/>
    <sheet name="Język francuski biznesu" sheetId="2" r:id="rId2"/>
  </sheets>
  <definedNames>
    <definedName name="_xlnm.Print_Area" localSheetId="0">'Franc._tłumacz._B2'!$A$1:$BC$69</definedName>
    <definedName name="_xlnm.Print_Area" localSheetId="1">'Język francuski biznesu'!$A$1:$AZ$70</definedName>
  </definedNames>
  <calcPr fullCalcOnLoad="1"/>
</workbook>
</file>

<file path=xl/sharedStrings.xml><?xml version="1.0" encoding="utf-8"?>
<sst xmlns="http://schemas.openxmlformats.org/spreadsheetml/2006/main" count="368" uniqueCount="110">
  <si>
    <t>Lp.</t>
  </si>
  <si>
    <t>Forma zal.</t>
  </si>
  <si>
    <t>Punkty ECTS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</si>
  <si>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</si>
  <si>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</si>
  <si>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</si>
  <si>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</si>
  <si>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</si>
  <si>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</si>
  <si>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</si>
  <si>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</si>
  <si>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</si>
  <si>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</si>
  <si>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Poziom studiów:</t>
  </si>
  <si>
    <t>Profil studiów:</t>
  </si>
  <si>
    <t>Forma studiów:</t>
  </si>
  <si>
    <t>Razem A</t>
  </si>
  <si>
    <t>Nazwa modułu (przedmiotu)</t>
  </si>
  <si>
    <t>Blok modułów (przedmiotów) obowiązkowych - A</t>
  </si>
  <si>
    <t>data, podpis i pieczęć dziekana</t>
  </si>
  <si>
    <t>Wymiar godzin (łączny)</t>
  </si>
  <si>
    <t>Liczba punktów za pracę dyplomową i jej obronę (egzamin dyplomowy)</t>
  </si>
  <si>
    <t>ZATWIERDZAM:</t>
  </si>
  <si>
    <t>data, podpis i pieczęć prorektora</t>
  </si>
  <si>
    <t>………………………..……………………………..</t>
  </si>
  <si>
    <t>Minimalna liczba punktów ECTS dla zajęć ogólnouniwersyteckich lub na innym kierunku studiów</t>
  </si>
  <si>
    <t>studia 1 stopnia</t>
  </si>
  <si>
    <t>stacjonarne</t>
  </si>
  <si>
    <t>Technologia informacyjna</t>
  </si>
  <si>
    <t>Seminarium licencjackie</t>
  </si>
  <si>
    <t>z/o</t>
  </si>
  <si>
    <t>E</t>
  </si>
  <si>
    <t>Ochrona własności intelektualnej</t>
  </si>
  <si>
    <t>Moduł: Inne</t>
  </si>
  <si>
    <t>Metodologia nauk humanistyczno-społecznych</t>
  </si>
  <si>
    <t>Filozofia</t>
  </si>
  <si>
    <t>Moduł podstawowy</t>
  </si>
  <si>
    <t>PNJF - fonetyka</t>
  </si>
  <si>
    <t>PNJF - leksyka</t>
  </si>
  <si>
    <t>PNJF - gramatyka praktyczna</t>
  </si>
  <si>
    <t>Moduł językoznawczy</t>
  </si>
  <si>
    <t>Moduł tłumaczeniowy</t>
  </si>
  <si>
    <t>Gramatyka kontrastywna</t>
  </si>
  <si>
    <t>Teoria literatury</t>
  </si>
  <si>
    <t>Metodologia badań literackich</t>
  </si>
  <si>
    <t xml:space="preserve">ogólnoakademicki </t>
  </si>
  <si>
    <t>PNJF - kompetencje zintegrowane</t>
  </si>
  <si>
    <t>PNJF - komunikacja ustna</t>
  </si>
  <si>
    <t>PNJF - komunikacja pisemna</t>
  </si>
  <si>
    <t>Wychowanie fizyczne</t>
  </si>
  <si>
    <t>Komunikacja biznesowa</t>
  </si>
  <si>
    <t>Tłumaczenie tekstów prawniczych</t>
  </si>
  <si>
    <t>Język turystyki</t>
  </si>
  <si>
    <t>Język specjalistyczny w komunikacji biznesowej</t>
  </si>
  <si>
    <t>Język specjalistyczny w instytucjach Unii Europejskiej</t>
  </si>
  <si>
    <t>Język prawa</t>
  </si>
  <si>
    <t>ECTS</t>
  </si>
  <si>
    <t>Gramatyka opisowa jęz. francusk.</t>
  </si>
  <si>
    <t>Praktyczna nauka języka francuskiego</t>
  </si>
  <si>
    <t>Metodologia badań językozn.</t>
  </si>
  <si>
    <t>Moduł literaturoznawczy</t>
  </si>
  <si>
    <t>Rzaem h w semestrze:</t>
  </si>
  <si>
    <t>RAZEM ECTS:</t>
  </si>
  <si>
    <t>Specjalność studiów:</t>
  </si>
  <si>
    <t xml:space="preserve">Specjalność studiów: </t>
  </si>
  <si>
    <t>Specjalizacja:</t>
  </si>
  <si>
    <t xml:space="preserve">Język francuski  </t>
  </si>
  <si>
    <t>Blok modułów (przedmiotów) wybieralnych  - B</t>
  </si>
  <si>
    <t>Razem B</t>
  </si>
  <si>
    <t>Razem B3</t>
  </si>
  <si>
    <t>Razem A+B+B3</t>
  </si>
  <si>
    <t>KIERUNEK:</t>
  </si>
  <si>
    <t xml:space="preserve"> Romanistyka</t>
  </si>
  <si>
    <t xml:space="preserve">KIERUNEK: </t>
  </si>
  <si>
    <t xml:space="preserve">Romanistyka </t>
  </si>
  <si>
    <t>Język francuski</t>
  </si>
  <si>
    <t>Razem B2</t>
  </si>
  <si>
    <t>Razem A+B+B2</t>
  </si>
  <si>
    <t>60 h</t>
  </si>
  <si>
    <t>Prakt. nauka drugiego jęz. romańskiego*</t>
  </si>
  <si>
    <t>* Praktyczna nauka drugiego języka romańskiego: do wyboru - język hiszpański, język włoski lub język portugalski.</t>
  </si>
  <si>
    <t>Praktyki dla B2</t>
  </si>
  <si>
    <t>Blok modułów wybieralnych: Specjalizacja tłumaczeniowa (B2)</t>
  </si>
  <si>
    <t>Tłumaczeniowa (B2)</t>
  </si>
  <si>
    <t>Literatura francuska</t>
  </si>
  <si>
    <t>Literatura frankofońska</t>
  </si>
  <si>
    <t>Język obcy (zachodnioeuropejski)</t>
  </si>
  <si>
    <t xml:space="preserve">Język obcy (zachodnioeuropejski) </t>
  </si>
  <si>
    <t>W</t>
  </si>
  <si>
    <t>Tłumaczenie ustne</t>
  </si>
  <si>
    <t xml:space="preserve"> Język francuski biznesu (B3)</t>
  </si>
  <si>
    <t xml:space="preserve">Blok modułów wybieralnych: Specjalizacja "Język francuski biznesu " (B3) </t>
  </si>
  <si>
    <t>Język specjalistyczny w literaturze popularno-naukowej</t>
  </si>
  <si>
    <t xml:space="preserve">Tłumaczenie literatury popularno-naukowej </t>
  </si>
  <si>
    <t>Tłumaczenie tekstów literackich</t>
  </si>
  <si>
    <t>Kultura krajów frankofońskich</t>
  </si>
  <si>
    <t>Plan studiów obowiązujący od roku akademickiego 2019/2020</t>
  </si>
  <si>
    <t>Moduł kulturowy</t>
  </si>
  <si>
    <t>Kultura Francji</t>
  </si>
  <si>
    <t xml:space="preserve">Kultura Francji </t>
  </si>
  <si>
    <t>Język specjalistyczny w naukach medycznych</t>
  </si>
  <si>
    <t>Przekładoznawstwo</t>
  </si>
  <si>
    <t xml:space="preserve">Kulturowe aspekty tłumaczenia </t>
  </si>
  <si>
    <t>Kulturowe aspekty tłumaczenia</t>
  </si>
  <si>
    <t>Wiedza o języku</t>
  </si>
  <si>
    <t>Łacina</t>
  </si>
  <si>
    <t>Leksyka i terminologia języka marketingu i reklamy</t>
  </si>
  <si>
    <t>Leksyka i terminologia języka biznesu</t>
  </si>
  <si>
    <t>2190h</t>
  </si>
  <si>
    <t>Praktyki dla B3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</si>
</sst>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5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zcionka tekstu podstawowego"/>
      <family val="2"/>
    </font>
    <font>
      <b/>
      <sz val="12"/>
      <name val="Czcionka tekstu podstawowego"/>
      <family val="0"/>
    </font>
    <font>
      <b/>
      <sz val="11"/>
      <name val="Czcionka tekstu podstawowego"/>
      <family val="0"/>
    </font>
    <font>
      <b/>
      <sz val="14"/>
      <name val="Czcionka tekstu podstawowego"/>
      <family val="0"/>
    </font>
    <font>
      <sz val="12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Arial Narrow"/>
      <family val="2"/>
    </font>
    <font>
      <b/>
      <sz val="10"/>
      <color indexed="8"/>
      <name val="Times New Roman"/>
      <family val="1"/>
    </font>
    <font>
      <sz val="10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Arial Narrow"/>
      <family val="2"/>
    </font>
    <font>
      <b/>
      <sz val="10"/>
      <color theme="1"/>
      <name val="Times New Roman"/>
      <family val="1"/>
    </font>
    <font>
      <sz val="10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DDD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5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10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distributed"/>
    </xf>
    <xf numFmtId="0" fontId="7" fillId="0" borderId="0" xfId="0" applyFont="1" applyAlignment="1">
      <alignment vertical="distributed"/>
    </xf>
    <xf numFmtId="0" fontId="7" fillId="0" borderId="0" xfId="0" applyFont="1" applyBorder="1" applyAlignment="1">
      <alignment vertical="distributed"/>
    </xf>
    <xf numFmtId="0" fontId="10" fillId="0" borderId="0" xfId="0" applyFont="1" applyBorder="1" applyAlignment="1">
      <alignment vertical="distributed"/>
    </xf>
    <xf numFmtId="0" fontId="10" fillId="0" borderId="0" xfId="0" applyFont="1" applyAlignment="1">
      <alignment vertical="distributed"/>
    </xf>
    <xf numFmtId="0" fontId="6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8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vertical="distributed"/>
    </xf>
    <xf numFmtId="0" fontId="7" fillId="0" borderId="0" xfId="0" applyFont="1" applyFill="1" applyAlignment="1">
      <alignment vertical="distributed"/>
    </xf>
    <xf numFmtId="49" fontId="14" fillId="0" borderId="0" xfId="0" applyNumberFormat="1" applyFont="1" applyAlignment="1">
      <alignment/>
    </xf>
    <xf numFmtId="0" fontId="56" fillId="0" borderId="1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9" fillId="32" borderId="38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9" fillId="32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4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7" xfId="0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33" borderId="44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4" borderId="48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vertical="center"/>
    </xf>
    <xf numFmtId="0" fontId="8" fillId="4" borderId="39" xfId="0" applyFont="1" applyFill="1" applyBorder="1" applyAlignment="1">
      <alignment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4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9" fillId="35" borderId="50" xfId="0" applyFont="1" applyFill="1" applyBorder="1" applyAlignment="1">
      <alignment horizontal="center" vertical="center" textRotation="90" wrapText="1"/>
    </xf>
    <xf numFmtId="0" fontId="9" fillId="33" borderId="54" xfId="0" applyFont="1" applyFill="1" applyBorder="1" applyAlignment="1">
      <alignment horizontal="center" vertical="center" textRotation="90" wrapText="1"/>
    </xf>
    <xf numFmtId="0" fontId="9" fillId="0" borderId="50" xfId="0" applyFont="1" applyFill="1" applyBorder="1" applyAlignment="1">
      <alignment horizontal="center" vertical="center" wrapText="1"/>
    </xf>
    <xf numFmtId="0" fontId="9" fillId="4" borderId="55" xfId="0" applyFont="1" applyFill="1" applyBorder="1" applyAlignment="1">
      <alignment horizontal="center" vertical="center" textRotation="90" wrapText="1"/>
    </xf>
    <xf numFmtId="0" fontId="9" fillId="33" borderId="49" xfId="0" applyFont="1" applyFill="1" applyBorder="1" applyAlignment="1">
      <alignment horizontal="center" vertical="center" textRotation="90" wrapText="1"/>
    </xf>
    <xf numFmtId="0" fontId="9" fillId="4" borderId="49" xfId="0" applyFont="1" applyFill="1" applyBorder="1" applyAlignment="1">
      <alignment horizontal="center" vertical="center" textRotation="90" wrapText="1"/>
    </xf>
    <xf numFmtId="0" fontId="9" fillId="33" borderId="56" xfId="0" applyFont="1" applyFill="1" applyBorder="1" applyAlignment="1">
      <alignment horizontal="center" vertical="center" textRotation="90" wrapText="1"/>
    </xf>
    <xf numFmtId="0" fontId="9" fillId="0" borderId="55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4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33" borderId="39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center" wrapText="1"/>
    </xf>
    <xf numFmtId="0" fontId="9" fillId="33" borderId="64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33" borderId="64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9" fillId="33" borderId="60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4" borderId="38" xfId="0" applyFont="1" applyFill="1" applyBorder="1" applyAlignment="1">
      <alignment vertical="center"/>
    </xf>
    <xf numFmtId="0" fontId="8" fillId="0" borderId="58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9" fillId="33" borderId="40" xfId="0" applyFont="1" applyFill="1" applyBorder="1" applyAlignment="1">
      <alignment horizontal="center" vertical="center"/>
    </xf>
    <xf numFmtId="0" fontId="8" fillId="35" borderId="59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4" borderId="59" xfId="0" applyFont="1" applyFill="1" applyBorder="1" applyAlignment="1">
      <alignment vertical="center"/>
    </xf>
    <xf numFmtId="0" fontId="8" fillId="33" borderId="60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4" borderId="40" xfId="0" applyFont="1" applyFill="1" applyBorder="1" applyAlignment="1">
      <alignment vertical="center"/>
    </xf>
    <xf numFmtId="0" fontId="9" fillId="36" borderId="66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0" fontId="9" fillId="4" borderId="59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left" vertical="center"/>
    </xf>
    <xf numFmtId="0" fontId="9" fillId="33" borderId="48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distributed"/>
    </xf>
    <xf numFmtId="0" fontId="8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4" borderId="46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4" borderId="47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8" fillId="36" borderId="66" xfId="0" applyFont="1" applyFill="1" applyBorder="1" applyAlignment="1">
      <alignment horizontal="center" vertical="center"/>
    </xf>
    <xf numFmtId="0" fontId="8" fillId="36" borderId="69" xfId="0" applyFont="1" applyFill="1" applyBorder="1" applyAlignment="1">
      <alignment horizontal="left" vertical="center"/>
    </xf>
    <xf numFmtId="0" fontId="8" fillId="33" borderId="55" xfId="0" applyFont="1" applyFill="1" applyBorder="1" applyAlignment="1">
      <alignment horizontal="center" vertical="center"/>
    </xf>
    <xf numFmtId="0" fontId="8" fillId="35" borderId="55" xfId="0" applyFont="1" applyFill="1" applyBorder="1" applyAlignment="1">
      <alignment horizontal="center" vertical="center"/>
    </xf>
    <xf numFmtId="0" fontId="9" fillId="36" borderId="70" xfId="0" applyFont="1" applyFill="1" applyBorder="1" applyAlignment="1">
      <alignment horizontal="center" vertical="center"/>
    </xf>
    <xf numFmtId="0" fontId="9" fillId="36" borderId="68" xfId="0" applyFont="1" applyFill="1" applyBorder="1" applyAlignment="1">
      <alignment horizontal="center" vertical="center"/>
    </xf>
    <xf numFmtId="0" fontId="8" fillId="36" borderId="68" xfId="0" applyFont="1" applyFill="1" applyBorder="1" applyAlignment="1">
      <alignment horizontal="center" vertical="center"/>
    </xf>
    <xf numFmtId="0" fontId="9" fillId="36" borderId="71" xfId="0" applyFont="1" applyFill="1" applyBorder="1" applyAlignment="1">
      <alignment horizontal="center" vertical="center"/>
    </xf>
    <xf numFmtId="0" fontId="9" fillId="36" borderId="72" xfId="0" applyFont="1" applyFill="1" applyBorder="1" applyAlignment="1">
      <alignment horizontal="center" vertical="center"/>
    </xf>
    <xf numFmtId="0" fontId="8" fillId="36" borderId="71" xfId="0" applyFont="1" applyFill="1" applyBorder="1" applyAlignment="1">
      <alignment horizontal="center" vertical="center"/>
    </xf>
    <xf numFmtId="0" fontId="8" fillId="36" borderId="69" xfId="0" applyFont="1" applyFill="1" applyBorder="1" applyAlignment="1">
      <alignment horizontal="center" vertical="center"/>
    </xf>
    <xf numFmtId="0" fontId="8" fillId="36" borderId="70" xfId="0" applyFont="1" applyFill="1" applyBorder="1" applyAlignment="1">
      <alignment horizontal="center" vertical="center"/>
    </xf>
    <xf numFmtId="0" fontId="8" fillId="36" borderId="73" xfId="0" applyFont="1" applyFill="1" applyBorder="1" applyAlignment="1">
      <alignment horizontal="center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vertical="distributed"/>
    </xf>
    <xf numFmtId="0" fontId="8" fillId="0" borderId="76" xfId="0" applyFont="1" applyFill="1" applyBorder="1" applyAlignment="1">
      <alignment vertical="distributed"/>
    </xf>
    <xf numFmtId="0" fontId="9" fillId="37" borderId="77" xfId="0" applyFont="1" applyFill="1" applyBorder="1" applyAlignment="1">
      <alignment vertical="center"/>
    </xf>
    <xf numFmtId="0" fontId="8" fillId="37" borderId="70" xfId="0" applyFont="1" applyFill="1" applyBorder="1" applyAlignment="1">
      <alignment vertical="center"/>
    </xf>
    <xf numFmtId="0" fontId="9" fillId="37" borderId="55" xfId="0" applyFont="1" applyFill="1" applyBorder="1" applyAlignment="1">
      <alignment vertical="center"/>
    </xf>
    <xf numFmtId="0" fontId="9" fillId="0" borderId="78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right" vertical="center"/>
    </xf>
    <xf numFmtId="0" fontId="9" fillId="0" borderId="78" xfId="0" applyFont="1" applyFill="1" applyBorder="1" applyAlignment="1">
      <alignment/>
    </xf>
    <xf numFmtId="0" fontId="9" fillId="37" borderId="66" xfId="0" applyFont="1" applyFill="1" applyBorder="1" applyAlignment="1">
      <alignment/>
    </xf>
    <xf numFmtId="0" fontId="9" fillId="37" borderId="70" xfId="0" applyFont="1" applyFill="1" applyBorder="1" applyAlignment="1">
      <alignment/>
    </xf>
    <xf numFmtId="0" fontId="9" fillId="37" borderId="55" xfId="0" applyFont="1" applyFill="1" applyBorder="1" applyAlignment="1">
      <alignment/>
    </xf>
    <xf numFmtId="0" fontId="9" fillId="37" borderId="70" xfId="0" applyFont="1" applyFill="1" applyBorder="1" applyAlignment="1">
      <alignment/>
    </xf>
    <xf numFmtId="0" fontId="9" fillId="37" borderId="73" xfId="0" applyFont="1" applyFill="1" applyBorder="1" applyAlignment="1">
      <alignment/>
    </xf>
    <xf numFmtId="0" fontId="9" fillId="37" borderId="66" xfId="0" applyFont="1" applyFill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8" fillId="4" borderId="79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8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81" xfId="0" applyFont="1" applyBorder="1" applyAlignment="1">
      <alignment horizontal="center" vertical="center"/>
    </xf>
    <xf numFmtId="0" fontId="56" fillId="0" borderId="82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83" xfId="0" applyFont="1" applyBorder="1" applyAlignment="1">
      <alignment horizontal="center" vertical="center"/>
    </xf>
    <xf numFmtId="0" fontId="56" fillId="0" borderId="78" xfId="0" applyFont="1" applyBorder="1" applyAlignment="1">
      <alignment horizontal="center" vertical="center"/>
    </xf>
    <xf numFmtId="0" fontId="56" fillId="0" borderId="71" xfId="0" applyFont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5" borderId="3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 vertical="center"/>
    </xf>
    <xf numFmtId="0" fontId="9" fillId="34" borderId="39" xfId="0" applyFont="1" applyFill="1" applyBorder="1" applyAlignment="1">
      <alignment horizontal="center" vertical="center"/>
    </xf>
    <xf numFmtId="0" fontId="9" fillId="34" borderId="4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vertical="center"/>
    </xf>
    <xf numFmtId="0" fontId="8" fillId="33" borderId="85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vertical="distributed"/>
    </xf>
    <xf numFmtId="0" fontId="8" fillId="0" borderId="87" xfId="0" applyFont="1" applyFill="1" applyBorder="1" applyAlignment="1">
      <alignment vertical="distributed"/>
    </xf>
    <xf numFmtId="0" fontId="9" fillId="32" borderId="55" xfId="0" applyFont="1" applyFill="1" applyBorder="1" applyAlignment="1">
      <alignment horizontal="center" vertical="center"/>
    </xf>
    <xf numFmtId="0" fontId="9" fillId="32" borderId="55" xfId="0" applyFont="1" applyFill="1" applyBorder="1" applyAlignment="1">
      <alignment horizontal="center" vertical="center" wrapText="1"/>
    </xf>
    <xf numFmtId="0" fontId="9" fillId="37" borderId="55" xfId="0" applyFont="1" applyFill="1" applyBorder="1" applyAlignment="1">
      <alignment horizontal="center" vertical="center"/>
    </xf>
    <xf numFmtId="0" fontId="9" fillId="37" borderId="55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3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37" borderId="55" xfId="0" applyFont="1" applyFill="1" applyBorder="1" applyAlignment="1">
      <alignment vertical="center"/>
    </xf>
    <xf numFmtId="0" fontId="9" fillId="37" borderId="56" xfId="0" applyFont="1" applyFill="1" applyBorder="1" applyAlignment="1">
      <alignment vertical="center"/>
    </xf>
    <xf numFmtId="0" fontId="8" fillId="37" borderId="56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34" borderId="40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vertical="center"/>
    </xf>
    <xf numFmtId="0" fontId="8" fillId="4" borderId="48" xfId="0" applyFont="1" applyFill="1" applyBorder="1" applyAlignment="1">
      <alignment vertical="center"/>
    </xf>
    <xf numFmtId="0" fontId="8" fillId="4" borderId="46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4" borderId="40" xfId="0" applyFont="1" applyFill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25" borderId="55" xfId="0" applyFont="1" applyFill="1" applyBorder="1" applyAlignment="1">
      <alignment vertical="center"/>
    </xf>
    <xf numFmtId="0" fontId="9" fillId="25" borderId="55" xfId="0" applyFont="1" applyFill="1" applyBorder="1" applyAlignment="1">
      <alignment vertical="center"/>
    </xf>
    <xf numFmtId="0" fontId="9" fillId="38" borderId="55" xfId="0" applyFont="1" applyFill="1" applyBorder="1" applyAlignment="1">
      <alignment horizontal="center" vertical="center"/>
    </xf>
    <xf numFmtId="0" fontId="9" fillId="38" borderId="72" xfId="0" applyFont="1" applyFill="1" applyBorder="1" applyAlignment="1">
      <alignment horizontal="center" vertical="center"/>
    </xf>
    <xf numFmtId="0" fontId="9" fillId="38" borderId="68" xfId="0" applyFont="1" applyFill="1" applyBorder="1" applyAlignment="1">
      <alignment horizontal="center" vertical="center"/>
    </xf>
    <xf numFmtId="0" fontId="9" fillId="38" borderId="78" xfId="0" applyFont="1" applyFill="1" applyBorder="1" applyAlignment="1">
      <alignment horizontal="center" vertical="center"/>
    </xf>
    <xf numFmtId="0" fontId="9" fillId="38" borderId="47" xfId="0" applyFont="1" applyFill="1" applyBorder="1" applyAlignment="1">
      <alignment horizontal="center" vertical="center"/>
    </xf>
    <xf numFmtId="0" fontId="9" fillId="38" borderId="88" xfId="0" applyFont="1" applyFill="1" applyBorder="1" applyAlignment="1">
      <alignment horizontal="center" vertical="center"/>
    </xf>
    <xf numFmtId="0" fontId="9" fillId="38" borderId="89" xfId="0" applyFont="1" applyFill="1" applyBorder="1" applyAlignment="1">
      <alignment horizontal="center" vertical="center"/>
    </xf>
    <xf numFmtId="0" fontId="9" fillId="38" borderId="90" xfId="0" applyFont="1" applyFill="1" applyBorder="1" applyAlignment="1">
      <alignment horizontal="center" vertical="center"/>
    </xf>
    <xf numFmtId="0" fontId="9" fillId="38" borderId="73" xfId="0" applyFont="1" applyFill="1" applyBorder="1" applyAlignment="1">
      <alignment horizontal="center" vertical="center"/>
    </xf>
    <xf numFmtId="0" fontId="9" fillId="38" borderId="80" xfId="0" applyFont="1" applyFill="1" applyBorder="1" applyAlignment="1">
      <alignment horizontal="center" vertical="center"/>
    </xf>
    <xf numFmtId="0" fontId="9" fillId="38" borderId="74" xfId="0" applyFont="1" applyFill="1" applyBorder="1" applyAlignment="1">
      <alignment horizontal="center" vertical="center"/>
    </xf>
    <xf numFmtId="0" fontId="9" fillId="38" borderId="70" xfId="0" applyFont="1" applyFill="1" applyBorder="1" applyAlignment="1">
      <alignment horizontal="center" vertical="center"/>
    </xf>
    <xf numFmtId="0" fontId="9" fillId="38" borderId="66" xfId="0" applyFont="1" applyFill="1" applyBorder="1" applyAlignment="1">
      <alignment horizontal="center" vertical="center"/>
    </xf>
    <xf numFmtId="0" fontId="9" fillId="38" borderId="71" xfId="0" applyFont="1" applyFill="1" applyBorder="1" applyAlignment="1">
      <alignment horizontal="center" vertical="center"/>
    </xf>
    <xf numFmtId="0" fontId="8" fillId="38" borderId="68" xfId="0" applyFont="1" applyFill="1" applyBorder="1" applyAlignment="1">
      <alignment horizontal="center" vertical="center"/>
    </xf>
    <xf numFmtId="0" fontId="8" fillId="38" borderId="71" xfId="0" applyFont="1" applyFill="1" applyBorder="1" applyAlignment="1">
      <alignment horizontal="center" vertical="center"/>
    </xf>
    <xf numFmtId="0" fontId="8" fillId="38" borderId="55" xfId="0" applyFont="1" applyFill="1" applyBorder="1" applyAlignment="1">
      <alignment horizontal="center" vertical="center"/>
    </xf>
    <xf numFmtId="0" fontId="9" fillId="38" borderId="78" xfId="0" applyFont="1" applyFill="1" applyBorder="1" applyAlignment="1">
      <alignment vertical="center"/>
    </xf>
    <xf numFmtId="0" fontId="9" fillId="38" borderId="71" xfId="0" applyFont="1" applyFill="1" applyBorder="1" applyAlignment="1">
      <alignment vertical="center"/>
    </xf>
    <xf numFmtId="0" fontId="8" fillId="38" borderId="71" xfId="0" applyFont="1" applyFill="1" applyBorder="1" applyAlignment="1">
      <alignment vertical="center"/>
    </xf>
    <xf numFmtId="0" fontId="8" fillId="38" borderId="68" xfId="0" applyFont="1" applyFill="1" applyBorder="1" applyAlignment="1">
      <alignment vertical="center"/>
    </xf>
    <xf numFmtId="0" fontId="8" fillId="38" borderId="55" xfId="0" applyFont="1" applyFill="1" applyBorder="1" applyAlignment="1">
      <alignment vertical="center"/>
    </xf>
    <xf numFmtId="0" fontId="9" fillId="38" borderId="72" xfId="0" applyFont="1" applyFill="1" applyBorder="1" applyAlignment="1">
      <alignment vertical="center"/>
    </xf>
    <xf numFmtId="0" fontId="9" fillId="38" borderId="68" xfId="0" applyFont="1" applyFill="1" applyBorder="1" applyAlignment="1">
      <alignment vertical="center"/>
    </xf>
    <xf numFmtId="0" fontId="9" fillId="38" borderId="55" xfId="0" applyFont="1" applyFill="1" applyBorder="1" applyAlignment="1">
      <alignment vertical="center"/>
    </xf>
    <xf numFmtId="0" fontId="9" fillId="38" borderId="73" xfId="0" applyFont="1" applyFill="1" applyBorder="1" applyAlignment="1">
      <alignment vertical="center"/>
    </xf>
    <xf numFmtId="0" fontId="9" fillId="38" borderId="69" xfId="0" applyFont="1" applyFill="1" applyBorder="1" applyAlignment="1">
      <alignment vertical="center"/>
    </xf>
    <xf numFmtId="49" fontId="10" fillId="0" borderId="0" xfId="0" applyNumberFormat="1" applyFont="1" applyAlignment="1">
      <alignment/>
    </xf>
    <xf numFmtId="0" fontId="58" fillId="0" borderId="15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/>
    </xf>
    <xf numFmtId="0" fontId="16" fillId="0" borderId="88" xfId="0" applyFont="1" applyBorder="1" applyAlignment="1">
      <alignment/>
    </xf>
    <xf numFmtId="0" fontId="8" fillId="0" borderId="81" xfId="0" applyFont="1" applyFill="1" applyBorder="1" applyAlignment="1">
      <alignment horizontal="center" vertical="center"/>
    </xf>
    <xf numFmtId="0" fontId="56" fillId="0" borderId="65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0" fontId="56" fillId="0" borderId="16" xfId="0" applyFont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9" fillId="0" borderId="9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/>
    </xf>
    <xf numFmtId="0" fontId="9" fillId="0" borderId="66" xfId="0" applyFont="1" applyFill="1" applyBorder="1" applyAlignment="1">
      <alignment horizontal="center"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horizontal="left"/>
    </xf>
    <xf numFmtId="0" fontId="9" fillId="0" borderId="70" xfId="0" applyFont="1" applyFill="1" applyBorder="1" applyAlignment="1">
      <alignment horizontal="left"/>
    </xf>
    <xf numFmtId="0" fontId="9" fillId="0" borderId="73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9" fillId="33" borderId="56" xfId="0" applyFont="1" applyFill="1" applyBorder="1" applyAlignment="1">
      <alignment vertical="center" textRotation="90"/>
    </xf>
    <xf numFmtId="0" fontId="9" fillId="33" borderId="48" xfId="0" applyFont="1" applyFill="1" applyBorder="1" applyAlignment="1">
      <alignment vertical="center" textRotation="90"/>
    </xf>
    <xf numFmtId="0" fontId="5" fillId="0" borderId="0" xfId="0" applyFont="1" applyBorder="1" applyAlignment="1">
      <alignment vertical="center" wrapText="1"/>
    </xf>
    <xf numFmtId="0" fontId="9" fillId="0" borderId="68" xfId="0" applyFont="1" applyFill="1" applyBorder="1" applyAlignment="1">
      <alignment/>
    </xf>
    <xf numFmtId="0" fontId="9" fillId="0" borderId="70" xfId="0" applyFont="1" applyFill="1" applyBorder="1" applyAlignment="1">
      <alignment/>
    </xf>
    <xf numFmtId="0" fontId="9" fillId="0" borderId="73" xfId="0" applyFont="1" applyFill="1" applyBorder="1" applyAlignment="1">
      <alignment/>
    </xf>
    <xf numFmtId="0" fontId="9" fillId="0" borderId="68" xfId="0" applyFont="1" applyFill="1" applyBorder="1" applyAlignment="1">
      <alignment vertical="center" wrapText="1"/>
    </xf>
    <xf numFmtId="0" fontId="9" fillId="0" borderId="70" xfId="0" applyFont="1" applyFill="1" applyBorder="1" applyAlignment="1">
      <alignment vertical="center" wrapText="1"/>
    </xf>
    <xf numFmtId="0" fontId="9" fillId="0" borderId="73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8" fillId="0" borderId="73" xfId="0" applyFont="1" applyFill="1" applyBorder="1" applyAlignment="1">
      <alignment horizontal="center" vertical="center" wrapText="1"/>
    </xf>
    <xf numFmtId="0" fontId="9" fillId="0" borderId="66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9" fillId="0" borderId="73" xfId="0" applyFont="1" applyFill="1" applyBorder="1" applyAlignment="1">
      <alignment vertical="center"/>
    </xf>
    <xf numFmtId="0" fontId="9" fillId="0" borderId="70" xfId="0" applyFont="1" applyFill="1" applyBorder="1" applyAlignment="1">
      <alignment horizontal="right" vertical="center"/>
    </xf>
    <xf numFmtId="0" fontId="9" fillId="0" borderId="73" xfId="0" applyFont="1" applyFill="1" applyBorder="1" applyAlignment="1">
      <alignment horizontal="right" vertical="center"/>
    </xf>
    <xf numFmtId="0" fontId="7" fillId="0" borderId="11" xfId="0" applyFont="1" applyBorder="1" applyAlignment="1">
      <alignment wrapText="1"/>
    </xf>
    <xf numFmtId="0" fontId="8" fillId="0" borderId="92" xfId="0" applyFont="1" applyFill="1" applyBorder="1" applyAlignment="1">
      <alignment horizontal="justify" vertical="distributed"/>
    </xf>
    <xf numFmtId="0" fontId="8" fillId="0" borderId="73" xfId="0" applyFont="1" applyFill="1" applyBorder="1" applyAlignment="1">
      <alignment horizontal="justify" vertical="distributed"/>
    </xf>
    <xf numFmtId="0" fontId="8" fillId="0" borderId="92" xfId="0" applyFont="1" applyFill="1" applyBorder="1" applyAlignment="1">
      <alignment horizontal="justify" wrapText="1"/>
    </xf>
    <xf numFmtId="0" fontId="8" fillId="0" borderId="73" xfId="0" applyFont="1" applyFill="1" applyBorder="1" applyAlignment="1">
      <alignment horizontal="justify" wrapText="1"/>
    </xf>
    <xf numFmtId="0" fontId="8" fillId="0" borderId="93" xfId="0" applyFont="1" applyFill="1" applyBorder="1" applyAlignment="1">
      <alignment vertical="center"/>
    </xf>
    <xf numFmtId="0" fontId="8" fillId="0" borderId="64" xfId="0" applyFont="1" applyFill="1" applyBorder="1" applyAlignment="1">
      <alignment vertical="center"/>
    </xf>
    <xf numFmtId="0" fontId="9" fillId="0" borderId="94" xfId="0" applyFont="1" applyFill="1" applyBorder="1" applyAlignment="1">
      <alignment vertical="center"/>
    </xf>
    <xf numFmtId="0" fontId="9" fillId="0" borderId="67" xfId="0" applyFont="1" applyFill="1" applyBorder="1" applyAlignment="1">
      <alignment vertical="center"/>
    </xf>
    <xf numFmtId="0" fontId="9" fillId="38" borderId="68" xfId="0" applyFont="1" applyFill="1" applyBorder="1" applyAlignment="1">
      <alignment vertical="center"/>
    </xf>
    <xf numFmtId="0" fontId="9" fillId="38" borderId="73" xfId="0" applyFont="1" applyFill="1" applyBorder="1" applyAlignment="1">
      <alignment vertical="center"/>
    </xf>
    <xf numFmtId="0" fontId="9" fillId="37" borderId="66" xfId="0" applyFont="1" applyFill="1" applyBorder="1" applyAlignment="1">
      <alignment horizontal="center" vertical="center"/>
    </xf>
    <xf numFmtId="0" fontId="9" fillId="37" borderId="70" xfId="0" applyFont="1" applyFill="1" applyBorder="1" applyAlignment="1">
      <alignment horizontal="center" vertical="center"/>
    </xf>
    <xf numFmtId="0" fontId="9" fillId="37" borderId="73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right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38" borderId="68" xfId="0" applyFont="1" applyFill="1" applyBorder="1" applyAlignment="1">
      <alignment horizontal="left" vertical="center"/>
    </xf>
    <xf numFmtId="0" fontId="9" fillId="38" borderId="73" xfId="0" applyFont="1" applyFill="1" applyBorder="1" applyAlignment="1">
      <alignment horizontal="left" vertical="center"/>
    </xf>
    <xf numFmtId="0" fontId="9" fillId="38" borderId="92" xfId="0" applyFont="1" applyFill="1" applyBorder="1" applyAlignment="1">
      <alignment horizontal="left" vertical="center"/>
    </xf>
    <xf numFmtId="0" fontId="9" fillId="0" borderId="54" xfId="0" applyFont="1" applyFill="1" applyBorder="1" applyAlignment="1">
      <alignment vertical="center" wrapText="1"/>
    </xf>
    <xf numFmtId="0" fontId="9" fillId="0" borderId="64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9" fillId="35" borderId="56" xfId="0" applyFont="1" applyFill="1" applyBorder="1" applyAlignment="1">
      <alignment horizontal="center" vertical="center" textRotation="90"/>
    </xf>
    <xf numFmtId="0" fontId="9" fillId="35" borderId="47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1" fillId="0" borderId="0" xfId="0" applyFont="1" applyAlignment="1">
      <alignment horizontal="left"/>
    </xf>
    <xf numFmtId="49" fontId="13" fillId="0" borderId="0" xfId="0" applyNumberFormat="1" applyFont="1" applyAlignment="1">
      <alignment horizontal="left"/>
    </xf>
    <xf numFmtId="0" fontId="9" fillId="37" borderId="70" xfId="0" applyFont="1" applyFill="1" applyBorder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0"/>
  <sheetViews>
    <sheetView view="pageBreakPreview" zoomScale="80" zoomScaleNormal="70" zoomScaleSheetLayoutView="80" zoomScalePageLayoutView="0" workbookViewId="0" topLeftCell="A27">
      <selection activeCell="F64" sqref="F64"/>
    </sheetView>
  </sheetViews>
  <sheetFormatPr defaultColWidth="8.796875" defaultRowHeight="14.25"/>
  <cols>
    <col min="1" max="1" width="3.19921875" style="34" customWidth="1"/>
    <col min="2" max="2" width="29.59765625" style="34" customWidth="1"/>
    <col min="3" max="3" width="4.5" style="34" customWidth="1"/>
    <col min="4" max="4" width="5.09765625" style="34" customWidth="1"/>
    <col min="5" max="6" width="5" style="34" customWidth="1"/>
    <col min="7" max="7" width="4.5" style="34" customWidth="1"/>
    <col min="8" max="8" width="5.09765625" style="34" customWidth="1"/>
    <col min="9" max="9" width="5" style="34" customWidth="1"/>
    <col min="10" max="10" width="4.09765625" style="34" customWidth="1"/>
    <col min="11" max="12" width="3.8984375" style="34" customWidth="1"/>
    <col min="13" max="13" width="4.09765625" style="34" customWidth="1"/>
    <col min="14" max="19" width="3.8984375" style="34" customWidth="1"/>
    <col min="20" max="20" width="4.09765625" style="34" customWidth="1"/>
    <col min="21" max="26" width="3.8984375" style="34" customWidth="1"/>
    <col min="27" max="27" width="4.09765625" style="34" customWidth="1"/>
    <col min="28" max="33" width="3.8984375" style="34" customWidth="1"/>
    <col min="34" max="34" width="4.09765625" style="34" customWidth="1"/>
    <col min="35" max="40" width="3.8984375" style="34" customWidth="1"/>
    <col min="41" max="41" width="4.09765625" style="34" customWidth="1"/>
    <col min="42" max="47" width="3.8984375" style="34" customWidth="1"/>
    <col min="48" max="48" width="4.09765625" style="34" customWidth="1"/>
    <col min="49" max="51" width="3.8984375" style="34" customWidth="1"/>
    <col min="52" max="52" width="0.59375" style="34" customWidth="1"/>
    <col min="53" max="16384" width="9" style="34" customWidth="1"/>
  </cols>
  <sheetData>
    <row r="1" spans="2:31" ht="15.75">
      <c r="B1" s="35" t="s">
        <v>96</v>
      </c>
      <c r="C1" s="36"/>
      <c r="D1" s="36"/>
      <c r="E1" s="36"/>
      <c r="F1" s="36"/>
      <c r="G1" s="36"/>
      <c r="H1" s="36"/>
      <c r="I1" s="311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8"/>
      <c r="Y1" s="38"/>
      <c r="Z1" s="38"/>
      <c r="AA1" s="38"/>
      <c r="AB1" s="38"/>
      <c r="AC1" s="38"/>
      <c r="AD1" s="38"/>
      <c r="AE1" s="38"/>
    </row>
    <row r="2" spans="2:51" ht="15">
      <c r="B2" s="37"/>
      <c r="C2" s="36"/>
      <c r="D2" s="36"/>
      <c r="E2" s="36"/>
      <c r="F2" s="36"/>
      <c r="G2" s="36"/>
      <c r="H2" s="36"/>
      <c r="I2" s="36"/>
      <c r="J2" s="3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/>
      <c r="Y2" s="38"/>
      <c r="Z2" s="38"/>
      <c r="AA2" s="38"/>
      <c r="AB2" s="38"/>
      <c r="AC2" s="38"/>
      <c r="AD2" s="38"/>
      <c r="AE2" s="38"/>
      <c r="AL2" s="39" t="s">
        <v>22</v>
      </c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</row>
    <row r="3" spans="1:52" ht="18">
      <c r="A3" s="2"/>
      <c r="B3" s="35" t="s">
        <v>71</v>
      </c>
      <c r="C3" s="346" t="s">
        <v>72</v>
      </c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>
      <c r="A4" s="2"/>
      <c r="B4" s="35" t="s">
        <v>64</v>
      </c>
      <c r="C4" s="347" t="s">
        <v>75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74" t="s">
        <v>65</v>
      </c>
      <c r="C5" s="347" t="s">
        <v>83</v>
      </c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2"/>
      <c r="B6" s="42" t="s">
        <v>13</v>
      </c>
      <c r="C6" s="43" t="s">
        <v>26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">
      <c r="A7" s="40"/>
      <c r="B7" s="42" t="s">
        <v>14</v>
      </c>
      <c r="C7" s="43" t="s">
        <v>45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40"/>
    </row>
    <row r="8" spans="1:52" ht="14.25" customHeight="1">
      <c r="A8" s="40"/>
      <c r="B8" s="44" t="s">
        <v>15</v>
      </c>
      <c r="C8" s="45" t="s">
        <v>27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46"/>
      <c r="AA8" s="46"/>
      <c r="AB8" s="46"/>
      <c r="AC8" s="46"/>
      <c r="AD8" s="46"/>
      <c r="AE8" s="46"/>
      <c r="AF8" s="3"/>
      <c r="AG8" s="3"/>
      <c r="AH8" s="3"/>
      <c r="AI8" s="3"/>
      <c r="AJ8" s="3"/>
      <c r="AK8" s="3"/>
      <c r="AL8" s="350" t="s">
        <v>23</v>
      </c>
      <c r="AM8" s="350"/>
      <c r="AN8" s="350"/>
      <c r="AO8" s="350"/>
      <c r="AP8" s="350"/>
      <c r="AQ8" s="350"/>
      <c r="AR8" s="350"/>
      <c r="AS8" s="350"/>
      <c r="AT8" s="350"/>
      <c r="AU8" s="4"/>
      <c r="AV8" s="4"/>
      <c r="AW8" s="4"/>
      <c r="AX8" s="4"/>
      <c r="AY8" s="4"/>
      <c r="AZ8" s="3"/>
    </row>
    <row r="9" spans="1:52" ht="15" thickBot="1">
      <c r="A9" s="40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81" customFormat="1" ht="15.75" customHeight="1" thickBot="1">
      <c r="A10" s="392" t="s">
        <v>0</v>
      </c>
      <c r="B10" s="390" t="s">
        <v>17</v>
      </c>
      <c r="C10" s="348" t="s">
        <v>2</v>
      </c>
      <c r="D10" s="336" t="s">
        <v>20</v>
      </c>
      <c r="E10" s="337"/>
      <c r="F10" s="337"/>
      <c r="G10" s="337"/>
      <c r="H10" s="337"/>
      <c r="I10" s="338"/>
      <c r="J10" s="336" t="s">
        <v>3</v>
      </c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8"/>
      <c r="X10" s="336" t="s">
        <v>4</v>
      </c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8"/>
      <c r="AL10" s="336" t="s">
        <v>5</v>
      </c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8"/>
      <c r="AZ10" s="80"/>
    </row>
    <row r="11" spans="1:52" s="81" customFormat="1" ht="15.75" customHeight="1" thickBot="1">
      <c r="A11" s="393"/>
      <c r="B11" s="391"/>
      <c r="C11" s="349"/>
      <c r="D11" s="394" t="s">
        <v>6</v>
      </c>
      <c r="E11" s="336" t="s">
        <v>7</v>
      </c>
      <c r="F11" s="337"/>
      <c r="G11" s="337"/>
      <c r="H11" s="337"/>
      <c r="I11" s="338"/>
      <c r="J11" s="336">
        <v>1</v>
      </c>
      <c r="K11" s="337"/>
      <c r="L11" s="337"/>
      <c r="M11" s="337"/>
      <c r="N11" s="337"/>
      <c r="O11" s="337"/>
      <c r="P11" s="338"/>
      <c r="Q11" s="336">
        <v>2</v>
      </c>
      <c r="R11" s="337"/>
      <c r="S11" s="337"/>
      <c r="T11" s="337"/>
      <c r="U11" s="337"/>
      <c r="V11" s="337"/>
      <c r="W11" s="338"/>
      <c r="X11" s="336">
        <v>3</v>
      </c>
      <c r="Y11" s="337"/>
      <c r="Z11" s="337"/>
      <c r="AA11" s="337"/>
      <c r="AB11" s="337"/>
      <c r="AC11" s="337"/>
      <c r="AD11" s="338"/>
      <c r="AE11" s="336">
        <v>4</v>
      </c>
      <c r="AF11" s="337"/>
      <c r="AG11" s="337"/>
      <c r="AH11" s="337"/>
      <c r="AI11" s="337"/>
      <c r="AJ11" s="337"/>
      <c r="AK11" s="338"/>
      <c r="AL11" s="336">
        <v>5</v>
      </c>
      <c r="AM11" s="337"/>
      <c r="AN11" s="337"/>
      <c r="AO11" s="337"/>
      <c r="AP11" s="337"/>
      <c r="AQ11" s="337"/>
      <c r="AR11" s="338"/>
      <c r="AS11" s="336">
        <v>6</v>
      </c>
      <c r="AT11" s="337"/>
      <c r="AU11" s="337"/>
      <c r="AV11" s="337"/>
      <c r="AW11" s="337"/>
      <c r="AX11" s="337"/>
      <c r="AY11" s="338"/>
      <c r="AZ11" s="80"/>
    </row>
    <row r="12" spans="1:52" s="81" customFormat="1" ht="45" customHeight="1" thickBot="1">
      <c r="A12" s="393"/>
      <c r="B12" s="391"/>
      <c r="C12" s="349"/>
      <c r="D12" s="395"/>
      <c r="E12" s="247" t="s">
        <v>8</v>
      </c>
      <c r="F12" s="113" t="s">
        <v>9</v>
      </c>
      <c r="G12" s="113" t="s">
        <v>10</v>
      </c>
      <c r="H12" s="113" t="s">
        <v>11</v>
      </c>
      <c r="I12" s="114" t="s">
        <v>12</v>
      </c>
      <c r="J12" s="115" t="s">
        <v>88</v>
      </c>
      <c r="K12" s="111" t="s">
        <v>9</v>
      </c>
      <c r="L12" s="112" t="s">
        <v>10</v>
      </c>
      <c r="M12" s="112" t="s">
        <v>11</v>
      </c>
      <c r="N12" s="116" t="s">
        <v>12</v>
      </c>
      <c r="O12" s="117" t="s">
        <v>1</v>
      </c>
      <c r="P12" s="118" t="s">
        <v>56</v>
      </c>
      <c r="Q12" s="115" t="s">
        <v>8</v>
      </c>
      <c r="R12" s="111" t="s">
        <v>9</v>
      </c>
      <c r="S12" s="112" t="s">
        <v>10</v>
      </c>
      <c r="T12" s="112" t="s">
        <v>11</v>
      </c>
      <c r="U12" s="116" t="s">
        <v>12</v>
      </c>
      <c r="V12" s="117" t="s">
        <v>1</v>
      </c>
      <c r="W12" s="118" t="s">
        <v>56</v>
      </c>
      <c r="X12" s="115" t="s">
        <v>8</v>
      </c>
      <c r="Y12" s="111" t="s">
        <v>9</v>
      </c>
      <c r="Z12" s="112" t="s">
        <v>10</v>
      </c>
      <c r="AA12" s="112" t="s">
        <v>11</v>
      </c>
      <c r="AB12" s="116" t="s">
        <v>12</v>
      </c>
      <c r="AC12" s="117" t="s">
        <v>1</v>
      </c>
      <c r="AD12" s="118" t="s">
        <v>56</v>
      </c>
      <c r="AE12" s="115" t="s">
        <v>8</v>
      </c>
      <c r="AF12" s="112" t="s">
        <v>9</v>
      </c>
      <c r="AG12" s="112" t="s">
        <v>10</v>
      </c>
      <c r="AH12" s="112" t="s">
        <v>11</v>
      </c>
      <c r="AI12" s="119" t="s">
        <v>12</v>
      </c>
      <c r="AJ12" s="117" t="s">
        <v>1</v>
      </c>
      <c r="AK12" s="118" t="s">
        <v>56</v>
      </c>
      <c r="AL12" s="115" t="s">
        <v>8</v>
      </c>
      <c r="AM12" s="112" t="s">
        <v>9</v>
      </c>
      <c r="AN12" s="112" t="s">
        <v>10</v>
      </c>
      <c r="AO12" s="112" t="s">
        <v>11</v>
      </c>
      <c r="AP12" s="116" t="s">
        <v>12</v>
      </c>
      <c r="AQ12" s="120" t="s">
        <v>1</v>
      </c>
      <c r="AR12" s="121" t="s">
        <v>2</v>
      </c>
      <c r="AS12" s="115" t="s">
        <v>8</v>
      </c>
      <c r="AT12" s="112" t="s">
        <v>9</v>
      </c>
      <c r="AU12" s="112" t="s">
        <v>10</v>
      </c>
      <c r="AV12" s="112" t="s">
        <v>11</v>
      </c>
      <c r="AW12" s="114" t="s">
        <v>12</v>
      </c>
      <c r="AX12" s="122" t="s">
        <v>1</v>
      </c>
      <c r="AY12" s="123" t="s">
        <v>56</v>
      </c>
      <c r="AZ12" s="82"/>
    </row>
    <row r="13" spans="1:52" s="81" customFormat="1" ht="13.5" thickBot="1">
      <c r="A13" s="336" t="s">
        <v>18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8"/>
      <c r="AZ13" s="82"/>
    </row>
    <row r="14" spans="1:51" s="81" customFormat="1" ht="15.75" customHeight="1" thickBot="1">
      <c r="A14" s="339" t="s">
        <v>36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1"/>
    </row>
    <row r="15" spans="1:52" s="81" customFormat="1" ht="12.75">
      <c r="A15" s="125">
        <v>1</v>
      </c>
      <c r="B15" s="26" t="s">
        <v>58</v>
      </c>
      <c r="C15" s="248">
        <f>SUM(P15,W15,AD15,AK15,AR15,AY15)</f>
        <v>50</v>
      </c>
      <c r="D15" s="249">
        <v>660</v>
      </c>
      <c r="E15" s="242">
        <f aca="true" t="shared" si="0" ref="E15:I21">SUM(J15,Q15,X15,AE15,AL15,AS15)</f>
        <v>0</v>
      </c>
      <c r="F15" s="237">
        <f t="shared" si="0"/>
        <v>0</v>
      </c>
      <c r="G15" s="237">
        <v>0</v>
      </c>
      <c r="H15" s="237">
        <v>660</v>
      </c>
      <c r="I15" s="75">
        <f t="shared" si="0"/>
        <v>0</v>
      </c>
      <c r="J15" s="126"/>
      <c r="K15" s="127"/>
      <c r="L15" s="83"/>
      <c r="M15" s="127">
        <v>180</v>
      </c>
      <c r="N15" s="128"/>
      <c r="O15" s="129" t="s">
        <v>30</v>
      </c>
      <c r="P15" s="130">
        <f>SUM(P16:P21)</f>
        <v>12</v>
      </c>
      <c r="Q15" s="126"/>
      <c r="R15" s="127"/>
      <c r="S15" s="83"/>
      <c r="T15" s="127">
        <v>150</v>
      </c>
      <c r="U15" s="128"/>
      <c r="V15" s="131" t="s">
        <v>31</v>
      </c>
      <c r="W15" s="132">
        <f>SUM(W16:W21)</f>
        <v>14</v>
      </c>
      <c r="X15" s="126"/>
      <c r="Y15" s="127"/>
      <c r="Z15" s="83"/>
      <c r="AA15" s="127">
        <v>120</v>
      </c>
      <c r="AB15" s="128"/>
      <c r="AC15" s="129" t="s">
        <v>30</v>
      </c>
      <c r="AD15" s="130">
        <f>SUM(AD17:AD21)</f>
        <v>8</v>
      </c>
      <c r="AE15" s="133"/>
      <c r="AF15" s="127"/>
      <c r="AG15" s="83"/>
      <c r="AH15" s="127">
        <v>90</v>
      </c>
      <c r="AI15" s="128"/>
      <c r="AJ15" s="129" t="s">
        <v>31</v>
      </c>
      <c r="AK15" s="130">
        <v>6</v>
      </c>
      <c r="AL15" s="133"/>
      <c r="AM15" s="127"/>
      <c r="AN15" s="83"/>
      <c r="AO15" s="127">
        <v>60</v>
      </c>
      <c r="AP15" s="128"/>
      <c r="AQ15" s="129" t="s">
        <v>31</v>
      </c>
      <c r="AR15" s="130">
        <v>4</v>
      </c>
      <c r="AS15" s="133"/>
      <c r="AT15" s="127"/>
      <c r="AU15" s="83"/>
      <c r="AV15" s="127">
        <v>60</v>
      </c>
      <c r="AW15" s="128"/>
      <c r="AX15" s="235" t="s">
        <v>30</v>
      </c>
      <c r="AY15" s="236">
        <v>6</v>
      </c>
      <c r="AZ15" s="82"/>
    </row>
    <row r="16" spans="1:52" s="81" customFormat="1" ht="12.75">
      <c r="A16" s="134"/>
      <c r="B16" s="26" t="s">
        <v>37</v>
      </c>
      <c r="C16" s="88">
        <f>SUM(P16,W16,AD16,AK16,AR16,AY16)</f>
        <v>5</v>
      </c>
      <c r="D16" s="182">
        <v>60</v>
      </c>
      <c r="E16" s="243">
        <f t="shared" si="0"/>
        <v>0</v>
      </c>
      <c r="F16" s="234">
        <f t="shared" si="0"/>
        <v>0</v>
      </c>
      <c r="G16" s="234">
        <f t="shared" si="0"/>
        <v>0</v>
      </c>
      <c r="H16" s="234">
        <f t="shared" si="0"/>
        <v>60</v>
      </c>
      <c r="I16" s="75">
        <f t="shared" si="0"/>
        <v>0</v>
      </c>
      <c r="J16" s="66"/>
      <c r="K16" s="10"/>
      <c r="L16" s="10"/>
      <c r="M16" s="10">
        <v>30</v>
      </c>
      <c r="N16" s="9"/>
      <c r="O16" s="95"/>
      <c r="P16" s="91">
        <v>2</v>
      </c>
      <c r="Q16" s="135"/>
      <c r="R16" s="136"/>
      <c r="S16" s="10"/>
      <c r="T16" s="10">
        <v>30</v>
      </c>
      <c r="U16" s="9"/>
      <c r="V16" s="137"/>
      <c r="W16" s="90">
        <v>3</v>
      </c>
      <c r="X16" s="66"/>
      <c r="Y16" s="10"/>
      <c r="Z16" s="10"/>
      <c r="AA16" s="10"/>
      <c r="AB16" s="9"/>
      <c r="AC16" s="95"/>
      <c r="AD16" s="91"/>
      <c r="AE16" s="138"/>
      <c r="AF16" s="10"/>
      <c r="AG16" s="10"/>
      <c r="AH16" s="10"/>
      <c r="AI16" s="9"/>
      <c r="AJ16" s="95"/>
      <c r="AK16" s="91"/>
      <c r="AL16" s="138"/>
      <c r="AM16" s="10"/>
      <c r="AN16" s="10"/>
      <c r="AO16" s="10"/>
      <c r="AP16" s="9"/>
      <c r="AQ16" s="95"/>
      <c r="AR16" s="91"/>
      <c r="AS16" s="138"/>
      <c r="AT16" s="10"/>
      <c r="AU16" s="10"/>
      <c r="AV16" s="10"/>
      <c r="AW16" s="139"/>
      <c r="AX16" s="95"/>
      <c r="AY16" s="91"/>
      <c r="AZ16" s="82"/>
    </row>
    <row r="17" spans="1:52" s="81" customFormat="1" ht="12.75">
      <c r="A17" s="134"/>
      <c r="B17" s="28" t="s">
        <v>47</v>
      </c>
      <c r="C17" s="88">
        <f>SUM(P17,W17,AD17,AK17,AR17,AY17)</f>
        <v>13</v>
      </c>
      <c r="D17" s="182">
        <v>180</v>
      </c>
      <c r="E17" s="243">
        <f t="shared" si="0"/>
        <v>0</v>
      </c>
      <c r="F17" s="234">
        <f t="shared" si="0"/>
        <v>0</v>
      </c>
      <c r="G17" s="234">
        <v>0</v>
      </c>
      <c r="H17" s="234">
        <v>180</v>
      </c>
      <c r="I17" s="75">
        <f t="shared" si="0"/>
        <v>0</v>
      </c>
      <c r="J17" s="66"/>
      <c r="K17" s="10"/>
      <c r="L17" s="10"/>
      <c r="M17" s="10">
        <v>30</v>
      </c>
      <c r="N17" s="9"/>
      <c r="O17" s="95"/>
      <c r="P17" s="91">
        <v>2</v>
      </c>
      <c r="Q17" s="135"/>
      <c r="R17" s="136"/>
      <c r="S17" s="10"/>
      <c r="T17" s="10">
        <v>30</v>
      </c>
      <c r="U17" s="9"/>
      <c r="V17" s="137"/>
      <c r="W17" s="90">
        <v>2</v>
      </c>
      <c r="X17" s="66"/>
      <c r="Y17" s="10"/>
      <c r="Z17" s="10"/>
      <c r="AA17" s="10">
        <v>30</v>
      </c>
      <c r="AB17" s="9"/>
      <c r="AC17" s="95"/>
      <c r="AD17" s="91">
        <v>2</v>
      </c>
      <c r="AE17" s="138"/>
      <c r="AF17" s="10"/>
      <c r="AG17" s="10"/>
      <c r="AH17" s="10">
        <v>30</v>
      </c>
      <c r="AI17" s="9"/>
      <c r="AJ17" s="95"/>
      <c r="AK17" s="91">
        <v>2</v>
      </c>
      <c r="AL17" s="138"/>
      <c r="AM17" s="10"/>
      <c r="AN17" s="10"/>
      <c r="AO17" s="10">
        <v>30</v>
      </c>
      <c r="AP17" s="9"/>
      <c r="AQ17" s="95"/>
      <c r="AR17" s="91">
        <v>2</v>
      </c>
      <c r="AS17" s="138"/>
      <c r="AT17" s="10"/>
      <c r="AU17" s="10"/>
      <c r="AV17" s="10">
        <v>30</v>
      </c>
      <c r="AW17" s="139"/>
      <c r="AX17" s="95"/>
      <c r="AY17" s="91">
        <v>3</v>
      </c>
      <c r="AZ17" s="82"/>
    </row>
    <row r="18" spans="1:52" s="81" customFormat="1" ht="12.75">
      <c r="A18" s="9"/>
      <c r="B18" s="28" t="s">
        <v>48</v>
      </c>
      <c r="C18" s="88">
        <f>SUM(P18,W18,AD18,AK18,AR18,AY18)</f>
        <v>14</v>
      </c>
      <c r="D18" s="182">
        <v>180</v>
      </c>
      <c r="E18" s="243">
        <f t="shared" si="0"/>
        <v>0</v>
      </c>
      <c r="F18" s="234">
        <f t="shared" si="0"/>
        <v>0</v>
      </c>
      <c r="G18" s="234">
        <v>0</v>
      </c>
      <c r="H18" s="234">
        <v>180</v>
      </c>
      <c r="I18" s="75">
        <f t="shared" si="0"/>
        <v>0</v>
      </c>
      <c r="J18" s="66"/>
      <c r="K18" s="10"/>
      <c r="L18" s="10"/>
      <c r="M18" s="10">
        <v>30</v>
      </c>
      <c r="N18" s="9"/>
      <c r="O18" s="95"/>
      <c r="P18" s="91">
        <v>2</v>
      </c>
      <c r="Q18" s="135"/>
      <c r="R18" s="136"/>
      <c r="S18" s="10"/>
      <c r="T18" s="10">
        <v>30</v>
      </c>
      <c r="U18" s="9"/>
      <c r="V18" s="137"/>
      <c r="W18" s="90">
        <v>3</v>
      </c>
      <c r="X18" s="66"/>
      <c r="Y18" s="10"/>
      <c r="Z18" s="10"/>
      <c r="AA18" s="10">
        <v>30</v>
      </c>
      <c r="AB18" s="9"/>
      <c r="AC18" s="95"/>
      <c r="AD18" s="91">
        <v>2</v>
      </c>
      <c r="AE18" s="138"/>
      <c r="AF18" s="10"/>
      <c r="AG18" s="10"/>
      <c r="AH18" s="10">
        <v>30</v>
      </c>
      <c r="AI18" s="9"/>
      <c r="AJ18" s="95"/>
      <c r="AK18" s="91">
        <v>2</v>
      </c>
      <c r="AL18" s="138"/>
      <c r="AM18" s="10"/>
      <c r="AN18" s="10"/>
      <c r="AO18" s="10">
        <v>30</v>
      </c>
      <c r="AP18" s="9"/>
      <c r="AQ18" s="95"/>
      <c r="AR18" s="91">
        <v>2</v>
      </c>
      <c r="AS18" s="138"/>
      <c r="AT18" s="10"/>
      <c r="AU18" s="10"/>
      <c r="AV18" s="10">
        <v>30</v>
      </c>
      <c r="AW18" s="139"/>
      <c r="AX18" s="95"/>
      <c r="AY18" s="91">
        <v>3</v>
      </c>
      <c r="AZ18" s="82"/>
    </row>
    <row r="19" spans="1:52" s="81" customFormat="1" ht="12.75">
      <c r="A19" s="9"/>
      <c r="B19" s="28" t="s">
        <v>38</v>
      </c>
      <c r="C19" s="88">
        <f>SUM(P19,W19,AD19,)</f>
        <v>7</v>
      </c>
      <c r="D19" s="182">
        <v>90</v>
      </c>
      <c r="E19" s="243">
        <f t="shared" si="0"/>
        <v>0</v>
      </c>
      <c r="F19" s="234">
        <f t="shared" si="0"/>
        <v>0</v>
      </c>
      <c r="G19" s="234">
        <f t="shared" si="0"/>
        <v>0</v>
      </c>
      <c r="H19" s="234">
        <f t="shared" si="0"/>
        <v>90</v>
      </c>
      <c r="I19" s="75">
        <f t="shared" si="0"/>
        <v>0</v>
      </c>
      <c r="J19" s="66"/>
      <c r="K19" s="10"/>
      <c r="L19" s="10"/>
      <c r="M19" s="10">
        <v>30</v>
      </c>
      <c r="N19" s="9"/>
      <c r="O19" s="95"/>
      <c r="P19" s="91">
        <v>2</v>
      </c>
      <c r="Q19" s="135"/>
      <c r="R19" s="136"/>
      <c r="S19" s="10"/>
      <c r="T19" s="10">
        <v>30</v>
      </c>
      <c r="U19" s="9"/>
      <c r="V19" s="137"/>
      <c r="W19" s="90">
        <v>3</v>
      </c>
      <c r="X19" s="66"/>
      <c r="Y19" s="10"/>
      <c r="Z19" s="10"/>
      <c r="AA19" s="10">
        <v>30</v>
      </c>
      <c r="AB19" s="9"/>
      <c r="AC19" s="95"/>
      <c r="AD19" s="91">
        <v>2</v>
      </c>
      <c r="AE19" s="138"/>
      <c r="AF19" s="10"/>
      <c r="AG19" s="10"/>
      <c r="AH19" s="10"/>
      <c r="AI19" s="9"/>
      <c r="AJ19" s="95"/>
      <c r="AK19" s="91"/>
      <c r="AL19" s="138"/>
      <c r="AM19" s="10"/>
      <c r="AN19" s="10"/>
      <c r="AO19" s="10"/>
      <c r="AP19" s="9"/>
      <c r="AQ19" s="95"/>
      <c r="AR19" s="91"/>
      <c r="AS19" s="138"/>
      <c r="AT19" s="10"/>
      <c r="AU19" s="10"/>
      <c r="AV19" s="10"/>
      <c r="AW19" s="139"/>
      <c r="AX19" s="95"/>
      <c r="AY19" s="91"/>
      <c r="AZ19" s="82"/>
    </row>
    <row r="20" spans="1:52" s="81" customFormat="1" ht="12.75">
      <c r="A20" s="9"/>
      <c r="B20" s="28" t="s">
        <v>39</v>
      </c>
      <c r="C20" s="88">
        <f>SUM(P20,W20,AD20,AK20)</f>
        <v>9</v>
      </c>
      <c r="D20" s="182">
        <v>120</v>
      </c>
      <c r="E20" s="243">
        <f t="shared" si="0"/>
        <v>0</v>
      </c>
      <c r="F20" s="234">
        <f t="shared" si="0"/>
        <v>0</v>
      </c>
      <c r="G20" s="234">
        <f t="shared" si="0"/>
        <v>0</v>
      </c>
      <c r="H20" s="234">
        <f t="shared" si="0"/>
        <v>120</v>
      </c>
      <c r="I20" s="75">
        <f t="shared" si="0"/>
        <v>0</v>
      </c>
      <c r="J20" s="66"/>
      <c r="K20" s="10"/>
      <c r="L20" s="10"/>
      <c r="M20" s="10">
        <v>30</v>
      </c>
      <c r="N20" s="9"/>
      <c r="O20" s="95"/>
      <c r="P20" s="91">
        <v>2</v>
      </c>
      <c r="Q20" s="135"/>
      <c r="R20" s="136"/>
      <c r="S20" s="10"/>
      <c r="T20" s="10">
        <v>30</v>
      </c>
      <c r="U20" s="9"/>
      <c r="V20" s="137"/>
      <c r="W20" s="90">
        <v>3</v>
      </c>
      <c r="X20" s="66"/>
      <c r="Y20" s="10"/>
      <c r="Z20" s="10"/>
      <c r="AA20" s="10">
        <v>30</v>
      </c>
      <c r="AB20" s="9"/>
      <c r="AC20" s="95"/>
      <c r="AD20" s="91">
        <v>2</v>
      </c>
      <c r="AE20" s="138"/>
      <c r="AF20" s="10"/>
      <c r="AG20" s="10"/>
      <c r="AH20" s="10">
        <v>30</v>
      </c>
      <c r="AI20" s="9"/>
      <c r="AJ20" s="95"/>
      <c r="AK20" s="91">
        <v>2</v>
      </c>
      <c r="AL20" s="138"/>
      <c r="AM20" s="10"/>
      <c r="AN20" s="10"/>
      <c r="AO20" s="10"/>
      <c r="AP20" s="9"/>
      <c r="AQ20" s="95"/>
      <c r="AR20" s="91"/>
      <c r="AS20" s="138"/>
      <c r="AT20" s="10"/>
      <c r="AU20" s="10"/>
      <c r="AV20" s="10"/>
      <c r="AW20" s="139"/>
      <c r="AX20" s="95"/>
      <c r="AY20" s="91"/>
      <c r="AZ20" s="82"/>
    </row>
    <row r="21" spans="1:52" s="81" customFormat="1" ht="13.5" thickBot="1">
      <c r="A21" s="18"/>
      <c r="B21" s="140" t="s">
        <v>46</v>
      </c>
      <c r="C21" s="164">
        <f>SUM(P21)</f>
        <v>2</v>
      </c>
      <c r="D21" s="172">
        <v>30</v>
      </c>
      <c r="E21" s="244">
        <f t="shared" si="0"/>
        <v>0</v>
      </c>
      <c r="F21" s="238">
        <f t="shared" si="0"/>
        <v>0</v>
      </c>
      <c r="G21" s="238">
        <f t="shared" si="0"/>
        <v>0</v>
      </c>
      <c r="H21" s="238">
        <f t="shared" si="0"/>
        <v>30</v>
      </c>
      <c r="I21" s="76">
        <f t="shared" si="0"/>
        <v>0</v>
      </c>
      <c r="J21" s="16"/>
      <c r="K21" s="15"/>
      <c r="L21" s="15"/>
      <c r="M21" s="15">
        <v>30</v>
      </c>
      <c r="N21" s="18"/>
      <c r="O21" s="141"/>
      <c r="P21" s="142">
        <v>2</v>
      </c>
      <c r="Q21" s="143"/>
      <c r="R21" s="144"/>
      <c r="S21" s="15"/>
      <c r="T21" s="15"/>
      <c r="U21" s="18"/>
      <c r="V21" s="145"/>
      <c r="W21" s="146"/>
      <c r="X21" s="16"/>
      <c r="Y21" s="15"/>
      <c r="Z21" s="15"/>
      <c r="AA21" s="15"/>
      <c r="AB21" s="18"/>
      <c r="AC21" s="141"/>
      <c r="AD21" s="142"/>
      <c r="AE21" s="147"/>
      <c r="AF21" s="15"/>
      <c r="AG21" s="15"/>
      <c r="AH21" s="15"/>
      <c r="AI21" s="18"/>
      <c r="AJ21" s="141"/>
      <c r="AK21" s="142"/>
      <c r="AL21" s="147"/>
      <c r="AM21" s="15"/>
      <c r="AN21" s="15"/>
      <c r="AO21" s="15"/>
      <c r="AP21" s="18"/>
      <c r="AQ21" s="99"/>
      <c r="AR21" s="142"/>
      <c r="AS21" s="147"/>
      <c r="AT21" s="15"/>
      <c r="AU21" s="15"/>
      <c r="AV21" s="15"/>
      <c r="AW21" s="148"/>
      <c r="AX21" s="99"/>
      <c r="AY21" s="149"/>
      <c r="AZ21" s="82"/>
    </row>
    <row r="22" spans="1:52" s="316" customFormat="1" ht="16.5" customHeight="1" thickBot="1">
      <c r="A22" s="342" t="s">
        <v>97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1"/>
      <c r="AZ22" s="315"/>
    </row>
    <row r="23" spans="1:52" s="81" customFormat="1" ht="12.75">
      <c r="A23" s="9">
        <v>2</v>
      </c>
      <c r="B23" s="27" t="s">
        <v>98</v>
      </c>
      <c r="C23" s="153">
        <v>4</v>
      </c>
      <c r="D23" s="108">
        <v>60</v>
      </c>
      <c r="E23" s="313">
        <f aca="true" t="shared" si="1" ref="E23:I24">SUM(J23,Q23,X23,AE23,AL23,AS23)</f>
        <v>0</v>
      </c>
      <c r="F23" s="314">
        <f t="shared" si="1"/>
        <v>0</v>
      </c>
      <c r="G23" s="314">
        <f t="shared" si="1"/>
        <v>0</v>
      </c>
      <c r="H23" s="314">
        <f t="shared" si="1"/>
        <v>60</v>
      </c>
      <c r="I23" s="312">
        <f t="shared" si="1"/>
        <v>0</v>
      </c>
      <c r="J23" s="150"/>
      <c r="K23" s="138"/>
      <c r="L23" s="11"/>
      <c r="M23" s="11"/>
      <c r="N23" s="11"/>
      <c r="O23" s="96"/>
      <c r="P23" s="92"/>
      <c r="Q23" s="150"/>
      <c r="R23" s="11"/>
      <c r="S23" s="11"/>
      <c r="T23" s="11">
        <v>30</v>
      </c>
      <c r="U23" s="11"/>
      <c r="V23" s="96" t="s">
        <v>30</v>
      </c>
      <c r="W23" s="91">
        <v>1</v>
      </c>
      <c r="X23" s="14"/>
      <c r="Y23" s="11"/>
      <c r="Z23" s="11"/>
      <c r="AA23" s="11">
        <v>30</v>
      </c>
      <c r="AB23" s="11"/>
      <c r="AC23" s="96" t="s">
        <v>31</v>
      </c>
      <c r="AD23" s="153">
        <v>3</v>
      </c>
      <c r="AE23" s="14"/>
      <c r="AF23" s="11"/>
      <c r="AG23" s="11"/>
      <c r="AH23" s="11"/>
      <c r="AI23" s="11"/>
      <c r="AJ23" s="96"/>
      <c r="AK23" s="92"/>
      <c r="AL23" s="14"/>
      <c r="AM23" s="11"/>
      <c r="AN23" s="11"/>
      <c r="AO23" s="11"/>
      <c r="AP23" s="11"/>
      <c r="AQ23" s="152"/>
      <c r="AR23" s="153"/>
      <c r="AS23" s="12"/>
      <c r="AT23" s="11"/>
      <c r="AU23" s="11"/>
      <c r="AV23" s="11"/>
      <c r="AW23" s="11"/>
      <c r="AX23" s="96"/>
      <c r="AY23" s="92"/>
      <c r="AZ23" s="82"/>
    </row>
    <row r="24" spans="1:52" s="81" customFormat="1" ht="13.5" thickBot="1">
      <c r="A24" s="18">
        <v>3</v>
      </c>
      <c r="B24" s="155" t="s">
        <v>95</v>
      </c>
      <c r="C24" s="160">
        <v>3</v>
      </c>
      <c r="D24" s="109">
        <v>30</v>
      </c>
      <c r="E24" s="313">
        <f t="shared" si="1"/>
        <v>0</v>
      </c>
      <c r="F24" s="314">
        <f t="shared" si="1"/>
        <v>0</v>
      </c>
      <c r="G24" s="314">
        <f t="shared" si="1"/>
        <v>0</v>
      </c>
      <c r="H24" s="314">
        <f t="shared" si="1"/>
        <v>30</v>
      </c>
      <c r="I24" s="312">
        <f t="shared" si="1"/>
        <v>0</v>
      </c>
      <c r="J24" s="317"/>
      <c r="K24" s="61"/>
      <c r="L24" s="17"/>
      <c r="M24" s="17"/>
      <c r="N24" s="17"/>
      <c r="O24" s="102"/>
      <c r="P24" s="158"/>
      <c r="Q24" s="159"/>
      <c r="R24" s="17"/>
      <c r="S24" s="17"/>
      <c r="T24" s="17"/>
      <c r="U24" s="17"/>
      <c r="V24" s="102"/>
      <c r="W24" s="160"/>
      <c r="X24" s="61"/>
      <c r="Y24" s="17"/>
      <c r="Z24" s="17"/>
      <c r="AA24" s="17"/>
      <c r="AB24" s="17"/>
      <c r="AC24" s="102"/>
      <c r="AD24" s="161"/>
      <c r="AE24" s="61"/>
      <c r="AF24" s="17"/>
      <c r="AG24" s="17"/>
      <c r="AH24" s="17">
        <v>30</v>
      </c>
      <c r="AI24" s="17"/>
      <c r="AJ24" s="99" t="s">
        <v>30</v>
      </c>
      <c r="AK24" s="160">
        <v>3</v>
      </c>
      <c r="AL24" s="61"/>
      <c r="AM24" s="17"/>
      <c r="AN24" s="17"/>
      <c r="AO24" s="17"/>
      <c r="AP24" s="17"/>
      <c r="AQ24" s="162"/>
      <c r="AR24" s="161"/>
      <c r="AS24" s="60"/>
      <c r="AT24" s="17"/>
      <c r="AU24" s="17"/>
      <c r="AV24" s="17"/>
      <c r="AW24" s="17"/>
      <c r="AX24" s="102"/>
      <c r="AY24" s="160"/>
      <c r="AZ24" s="82"/>
    </row>
    <row r="25" spans="1:52" s="81" customFormat="1" ht="14.25" customHeight="1" thickBot="1">
      <c r="A25" s="342" t="s">
        <v>40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1"/>
      <c r="AZ25" s="82"/>
    </row>
    <row r="26" spans="1:52" s="81" customFormat="1" ht="12.75">
      <c r="A26" s="11">
        <v>4</v>
      </c>
      <c r="B26" s="26" t="s">
        <v>104</v>
      </c>
      <c r="C26" s="110">
        <f>SUM(P26,W26,AY26)</f>
        <v>2</v>
      </c>
      <c r="D26" s="107">
        <v>30</v>
      </c>
      <c r="E26" s="239">
        <f aca="true" t="shared" si="2" ref="E26:I29">SUM(J26,Q26,X26,AE26,AL26,AS26)</f>
        <v>30</v>
      </c>
      <c r="F26" s="237">
        <f t="shared" si="2"/>
        <v>0</v>
      </c>
      <c r="G26" s="242">
        <f t="shared" si="2"/>
        <v>0</v>
      </c>
      <c r="H26" s="242">
        <f t="shared" si="2"/>
        <v>0</v>
      </c>
      <c r="I26" s="75">
        <f t="shared" si="2"/>
        <v>0</v>
      </c>
      <c r="J26" s="165">
        <v>30</v>
      </c>
      <c r="K26" s="166"/>
      <c r="L26" s="166"/>
      <c r="M26" s="166"/>
      <c r="N26" s="167"/>
      <c r="O26" s="168" t="s">
        <v>30</v>
      </c>
      <c r="P26" s="100">
        <v>2</v>
      </c>
      <c r="Q26" s="169"/>
      <c r="R26" s="166"/>
      <c r="S26" s="166"/>
      <c r="T26" s="166"/>
      <c r="U26" s="167"/>
      <c r="V26" s="168"/>
      <c r="W26" s="100"/>
      <c r="X26" s="166"/>
      <c r="Y26" s="166"/>
      <c r="Z26" s="166"/>
      <c r="AA26" s="170"/>
      <c r="AB26" s="167"/>
      <c r="AC26" s="168"/>
      <c r="AD26" s="100"/>
      <c r="AE26" s="166"/>
      <c r="AF26" s="166"/>
      <c r="AG26" s="166"/>
      <c r="AH26" s="170"/>
      <c r="AI26" s="167"/>
      <c r="AJ26" s="168"/>
      <c r="AK26" s="100"/>
      <c r="AL26" s="166"/>
      <c r="AM26" s="166"/>
      <c r="AN26" s="166"/>
      <c r="AO26" s="170"/>
      <c r="AP26" s="167"/>
      <c r="AQ26" s="104"/>
      <c r="AR26" s="100"/>
      <c r="AS26" s="169"/>
      <c r="AT26" s="166"/>
      <c r="AU26" s="166"/>
      <c r="AV26" s="166"/>
      <c r="AW26" s="167"/>
      <c r="AX26" s="104"/>
      <c r="AY26" s="100"/>
      <c r="AZ26" s="82"/>
    </row>
    <row r="27" spans="1:52" s="81" customFormat="1" ht="12.75">
      <c r="A27" s="9">
        <v>5</v>
      </c>
      <c r="B27" s="26" t="s">
        <v>57</v>
      </c>
      <c r="C27" s="110">
        <f>SUM(P27,W27,AD27,AK27,AR27,AY27)</f>
        <v>14</v>
      </c>
      <c r="D27" s="108">
        <v>165</v>
      </c>
      <c r="E27" s="240">
        <f t="shared" si="2"/>
        <v>60</v>
      </c>
      <c r="F27" s="234">
        <f t="shared" si="2"/>
        <v>0</v>
      </c>
      <c r="G27" s="243">
        <f t="shared" si="2"/>
        <v>0</v>
      </c>
      <c r="H27" s="243">
        <f t="shared" si="2"/>
        <v>105</v>
      </c>
      <c r="I27" s="75">
        <f t="shared" si="2"/>
        <v>0</v>
      </c>
      <c r="J27" s="165"/>
      <c r="K27" s="166"/>
      <c r="L27" s="166"/>
      <c r="M27" s="166"/>
      <c r="N27" s="167"/>
      <c r="O27" s="104"/>
      <c r="P27" s="100"/>
      <c r="Q27" s="169">
        <v>15</v>
      </c>
      <c r="R27" s="166"/>
      <c r="S27" s="166"/>
      <c r="T27" s="166">
        <v>30</v>
      </c>
      <c r="U27" s="167"/>
      <c r="V27" s="104" t="s">
        <v>31</v>
      </c>
      <c r="W27" s="100">
        <v>4</v>
      </c>
      <c r="X27" s="169">
        <v>15</v>
      </c>
      <c r="Y27" s="166"/>
      <c r="Z27" s="166"/>
      <c r="AA27" s="30">
        <v>15</v>
      </c>
      <c r="AB27" s="167"/>
      <c r="AC27" s="104" t="s">
        <v>31</v>
      </c>
      <c r="AD27" s="100">
        <v>3</v>
      </c>
      <c r="AE27" s="169">
        <v>15</v>
      </c>
      <c r="AF27" s="166"/>
      <c r="AG27" s="166"/>
      <c r="AH27" s="30">
        <v>30</v>
      </c>
      <c r="AI27" s="167"/>
      <c r="AJ27" s="104" t="s">
        <v>30</v>
      </c>
      <c r="AK27" s="100">
        <v>3</v>
      </c>
      <c r="AL27" s="169">
        <v>15</v>
      </c>
      <c r="AM27" s="166"/>
      <c r="AN27" s="166"/>
      <c r="AO27" s="30">
        <v>30</v>
      </c>
      <c r="AP27" s="167"/>
      <c r="AQ27" s="104" t="s">
        <v>31</v>
      </c>
      <c r="AR27" s="100">
        <v>4</v>
      </c>
      <c r="AS27" s="169"/>
      <c r="AT27" s="166"/>
      <c r="AU27" s="166"/>
      <c r="AV27" s="166"/>
      <c r="AW27" s="167"/>
      <c r="AX27" s="104"/>
      <c r="AY27" s="100"/>
      <c r="AZ27" s="82"/>
    </row>
    <row r="28" spans="1:52" s="81" customFormat="1" ht="12.75">
      <c r="A28" s="9">
        <v>6</v>
      </c>
      <c r="B28" s="26" t="s">
        <v>42</v>
      </c>
      <c r="C28" s="110">
        <f>SUM(P28,W28,AD28,AK28,AR28,AY28)</f>
        <v>2</v>
      </c>
      <c r="D28" s="108">
        <v>30</v>
      </c>
      <c r="E28" s="240">
        <f t="shared" si="2"/>
        <v>0</v>
      </c>
      <c r="F28" s="234">
        <f t="shared" si="2"/>
        <v>0</v>
      </c>
      <c r="G28" s="243">
        <f t="shared" si="2"/>
        <v>0</v>
      </c>
      <c r="H28" s="243">
        <f t="shared" si="2"/>
        <v>30</v>
      </c>
      <c r="I28" s="75">
        <f t="shared" si="2"/>
        <v>0</v>
      </c>
      <c r="J28" s="165"/>
      <c r="K28" s="166"/>
      <c r="L28" s="166"/>
      <c r="M28" s="166"/>
      <c r="N28" s="167"/>
      <c r="O28" s="104"/>
      <c r="P28" s="100"/>
      <c r="Q28" s="169"/>
      <c r="R28" s="166"/>
      <c r="S28" s="166"/>
      <c r="T28" s="166"/>
      <c r="U28" s="167"/>
      <c r="V28" s="104"/>
      <c r="W28" s="100"/>
      <c r="X28" s="169"/>
      <c r="Y28" s="166"/>
      <c r="Z28" s="166"/>
      <c r="AA28" s="30"/>
      <c r="AB28" s="167"/>
      <c r="AC28" s="104"/>
      <c r="AD28" s="100"/>
      <c r="AE28" s="169"/>
      <c r="AF28" s="166"/>
      <c r="AG28" s="166"/>
      <c r="AH28" s="30"/>
      <c r="AI28" s="167"/>
      <c r="AJ28" s="104"/>
      <c r="AK28" s="100"/>
      <c r="AL28" s="169"/>
      <c r="AM28" s="166"/>
      <c r="AN28" s="166"/>
      <c r="AO28" s="30">
        <v>30</v>
      </c>
      <c r="AP28" s="167"/>
      <c r="AQ28" s="104" t="s">
        <v>30</v>
      </c>
      <c r="AR28" s="100">
        <v>2</v>
      </c>
      <c r="AS28" s="169"/>
      <c r="AT28" s="166"/>
      <c r="AU28" s="166"/>
      <c r="AV28" s="166"/>
      <c r="AW28" s="167"/>
      <c r="AX28" s="104"/>
      <c r="AY28" s="100"/>
      <c r="AZ28" s="82"/>
    </row>
    <row r="29" spans="1:52" s="81" customFormat="1" ht="13.5" thickBot="1">
      <c r="A29" s="18">
        <v>7</v>
      </c>
      <c r="B29" s="32" t="s">
        <v>59</v>
      </c>
      <c r="C29" s="171">
        <f>SUM(P29,W29,AD29,AK29,AR29,AY29)</f>
        <v>1</v>
      </c>
      <c r="D29" s="172">
        <v>15</v>
      </c>
      <c r="E29" s="241">
        <f t="shared" si="2"/>
        <v>0</v>
      </c>
      <c r="F29" s="238">
        <f t="shared" si="2"/>
        <v>0</v>
      </c>
      <c r="G29" s="244">
        <f t="shared" si="2"/>
        <v>0</v>
      </c>
      <c r="H29" s="244">
        <f t="shared" si="2"/>
        <v>15</v>
      </c>
      <c r="I29" s="76">
        <f t="shared" si="2"/>
        <v>0</v>
      </c>
      <c r="J29" s="173"/>
      <c r="K29" s="174"/>
      <c r="L29" s="174"/>
      <c r="M29" s="174"/>
      <c r="N29" s="175"/>
      <c r="O29" s="176"/>
      <c r="P29" s="177"/>
      <c r="Q29" s="178"/>
      <c r="R29" s="174"/>
      <c r="S29" s="174"/>
      <c r="T29" s="174"/>
      <c r="U29" s="175"/>
      <c r="V29" s="176"/>
      <c r="W29" s="177"/>
      <c r="X29" s="178"/>
      <c r="Y29" s="174"/>
      <c r="Z29" s="174"/>
      <c r="AA29" s="174"/>
      <c r="AB29" s="175"/>
      <c r="AC29" s="176"/>
      <c r="AD29" s="177"/>
      <c r="AE29" s="178"/>
      <c r="AF29" s="174"/>
      <c r="AG29" s="174"/>
      <c r="AH29" s="174"/>
      <c r="AI29" s="175"/>
      <c r="AJ29" s="176"/>
      <c r="AK29" s="177"/>
      <c r="AL29" s="178"/>
      <c r="AM29" s="174"/>
      <c r="AN29" s="174"/>
      <c r="AO29" s="174">
        <v>15</v>
      </c>
      <c r="AP29" s="175"/>
      <c r="AQ29" s="99" t="s">
        <v>30</v>
      </c>
      <c r="AR29" s="177">
        <v>1</v>
      </c>
      <c r="AS29" s="178"/>
      <c r="AT29" s="174"/>
      <c r="AU29" s="174"/>
      <c r="AV29" s="174"/>
      <c r="AW29" s="175"/>
      <c r="AX29" s="179"/>
      <c r="AY29" s="177"/>
      <c r="AZ29" s="82"/>
    </row>
    <row r="30" spans="1:52" s="81" customFormat="1" ht="14.25" customHeight="1" thickBot="1">
      <c r="A30" s="342" t="s">
        <v>60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1"/>
      <c r="AZ30" s="82"/>
    </row>
    <row r="31" spans="1:52" s="81" customFormat="1" ht="12.75">
      <c r="A31" s="11">
        <v>8</v>
      </c>
      <c r="B31" s="26" t="s">
        <v>84</v>
      </c>
      <c r="C31" s="110">
        <v>17</v>
      </c>
      <c r="D31" s="107">
        <v>195</v>
      </c>
      <c r="E31" s="239">
        <f aca="true" t="shared" si="3" ref="E31:I34">SUM(J31,Q31,X31,AE31,AL31,AS31)</f>
        <v>90</v>
      </c>
      <c r="F31" s="237">
        <f t="shared" si="3"/>
        <v>0</v>
      </c>
      <c r="G31" s="242">
        <f t="shared" si="3"/>
        <v>0</v>
      </c>
      <c r="H31" s="242">
        <f t="shared" si="3"/>
        <v>105</v>
      </c>
      <c r="I31" s="75">
        <f t="shared" si="3"/>
        <v>0</v>
      </c>
      <c r="J31" s="150">
        <v>30</v>
      </c>
      <c r="K31" s="13"/>
      <c r="L31" s="13"/>
      <c r="M31" s="13">
        <v>15</v>
      </c>
      <c r="N31" s="11"/>
      <c r="O31" s="98" t="s">
        <v>31</v>
      </c>
      <c r="P31" s="92">
        <v>4</v>
      </c>
      <c r="Q31" s="151">
        <v>15</v>
      </c>
      <c r="R31" s="13"/>
      <c r="S31" s="13"/>
      <c r="T31" s="13">
        <v>15</v>
      </c>
      <c r="U31" s="11"/>
      <c r="V31" s="98" t="s">
        <v>30</v>
      </c>
      <c r="W31" s="92">
        <v>3</v>
      </c>
      <c r="X31" s="151">
        <v>15</v>
      </c>
      <c r="Y31" s="13"/>
      <c r="Z31" s="13"/>
      <c r="AA31" s="13">
        <v>15</v>
      </c>
      <c r="AB31" s="11"/>
      <c r="AC31" s="98" t="s">
        <v>31</v>
      </c>
      <c r="AD31" s="92">
        <v>4</v>
      </c>
      <c r="AE31" s="151">
        <v>15</v>
      </c>
      <c r="AF31" s="13"/>
      <c r="AG31" s="13"/>
      <c r="AH31" s="13">
        <v>30</v>
      </c>
      <c r="AI31" s="11"/>
      <c r="AJ31" s="98" t="s">
        <v>30</v>
      </c>
      <c r="AK31" s="92">
        <v>3</v>
      </c>
      <c r="AL31" s="151">
        <v>15</v>
      </c>
      <c r="AM31" s="13"/>
      <c r="AN31" s="13"/>
      <c r="AO31" s="13">
        <v>30</v>
      </c>
      <c r="AP31" s="11"/>
      <c r="AQ31" s="96" t="s">
        <v>31</v>
      </c>
      <c r="AR31" s="92">
        <v>3</v>
      </c>
      <c r="AS31" s="151"/>
      <c r="AT31" s="13"/>
      <c r="AU31" s="13"/>
      <c r="AV31" s="13"/>
      <c r="AW31" s="11"/>
      <c r="AX31" s="96"/>
      <c r="AY31" s="92"/>
      <c r="AZ31" s="82"/>
    </row>
    <row r="32" spans="1:52" s="81" customFormat="1" ht="12.75">
      <c r="A32" s="9">
        <v>9</v>
      </c>
      <c r="B32" s="26" t="s">
        <v>85</v>
      </c>
      <c r="C32" s="110">
        <f>SUM(P32,W32,AD32,AK32,AR32,AY32)</f>
        <v>3</v>
      </c>
      <c r="D32" s="108">
        <v>30</v>
      </c>
      <c r="E32" s="240">
        <f t="shared" si="3"/>
        <v>15</v>
      </c>
      <c r="F32" s="234">
        <f t="shared" si="3"/>
        <v>0</v>
      </c>
      <c r="G32" s="243">
        <f t="shared" si="3"/>
        <v>0</v>
      </c>
      <c r="H32" s="243">
        <f t="shared" si="3"/>
        <v>15</v>
      </c>
      <c r="I32" s="75">
        <f t="shared" si="3"/>
        <v>0</v>
      </c>
      <c r="J32" s="150"/>
      <c r="K32" s="13"/>
      <c r="L32" s="13"/>
      <c r="M32" s="13"/>
      <c r="N32" s="11"/>
      <c r="O32" s="96"/>
      <c r="P32" s="92"/>
      <c r="Q32" s="151">
        <v>15</v>
      </c>
      <c r="R32" s="13"/>
      <c r="S32" s="13"/>
      <c r="T32" s="13"/>
      <c r="U32" s="11"/>
      <c r="V32" s="95" t="s">
        <v>30</v>
      </c>
      <c r="W32" s="92">
        <v>2</v>
      </c>
      <c r="X32" s="151"/>
      <c r="Y32" s="13"/>
      <c r="Z32" s="13"/>
      <c r="AA32" s="13">
        <v>15</v>
      </c>
      <c r="AB32" s="11"/>
      <c r="AC32" s="96" t="s">
        <v>30</v>
      </c>
      <c r="AD32" s="92">
        <v>1</v>
      </c>
      <c r="AE32" s="151"/>
      <c r="AF32" s="13"/>
      <c r="AG32" s="13"/>
      <c r="AH32" s="13"/>
      <c r="AI32" s="11"/>
      <c r="AJ32" s="95"/>
      <c r="AK32" s="92"/>
      <c r="AL32" s="151"/>
      <c r="AM32" s="13"/>
      <c r="AN32" s="13"/>
      <c r="AO32" s="13"/>
      <c r="AP32" s="11"/>
      <c r="AQ32" s="96"/>
      <c r="AR32" s="92"/>
      <c r="AS32" s="151"/>
      <c r="AT32" s="13"/>
      <c r="AU32" s="13"/>
      <c r="AV32" s="13"/>
      <c r="AW32" s="11"/>
      <c r="AX32" s="96"/>
      <c r="AY32" s="92"/>
      <c r="AZ32" s="82"/>
    </row>
    <row r="33" spans="1:52" s="81" customFormat="1" ht="12.75">
      <c r="A33" s="9">
        <v>10</v>
      </c>
      <c r="B33" s="28" t="s">
        <v>43</v>
      </c>
      <c r="C33" s="181">
        <f>SUM(P33,W33,AD33,AK33,AY33)</f>
        <v>2</v>
      </c>
      <c r="D33" s="182">
        <v>30</v>
      </c>
      <c r="E33" s="240">
        <f t="shared" si="3"/>
        <v>30</v>
      </c>
      <c r="F33" s="234">
        <f t="shared" si="3"/>
        <v>0</v>
      </c>
      <c r="G33" s="243">
        <f t="shared" si="3"/>
        <v>0</v>
      </c>
      <c r="H33" s="243">
        <f t="shared" si="3"/>
        <v>0</v>
      </c>
      <c r="I33" s="75">
        <f t="shared" si="3"/>
        <v>0</v>
      </c>
      <c r="J33" s="66">
        <v>30</v>
      </c>
      <c r="K33" s="10"/>
      <c r="L33" s="10"/>
      <c r="M33" s="10"/>
      <c r="N33" s="9"/>
      <c r="O33" s="95" t="s">
        <v>30</v>
      </c>
      <c r="P33" s="91">
        <v>2</v>
      </c>
      <c r="Q33" s="138"/>
      <c r="R33" s="10"/>
      <c r="S33" s="10"/>
      <c r="T33" s="10"/>
      <c r="U33" s="9"/>
      <c r="V33" s="95"/>
      <c r="W33" s="91"/>
      <c r="X33" s="138"/>
      <c r="Y33" s="10"/>
      <c r="Z33" s="10"/>
      <c r="AA33" s="10"/>
      <c r="AB33" s="9"/>
      <c r="AC33" s="95"/>
      <c r="AD33" s="91"/>
      <c r="AE33" s="10"/>
      <c r="AF33" s="10"/>
      <c r="AG33" s="10"/>
      <c r="AH33" s="65"/>
      <c r="AI33" s="9"/>
      <c r="AJ33" s="95"/>
      <c r="AK33" s="91"/>
      <c r="AL33" s="10"/>
      <c r="AM33" s="10"/>
      <c r="AN33" s="10"/>
      <c r="AO33" s="65"/>
      <c r="AP33" s="9"/>
      <c r="AQ33" s="95"/>
      <c r="AR33" s="91"/>
      <c r="AS33" s="138"/>
      <c r="AT33" s="10"/>
      <c r="AU33" s="10"/>
      <c r="AV33" s="10"/>
      <c r="AW33" s="9"/>
      <c r="AX33" s="95"/>
      <c r="AY33" s="91"/>
      <c r="AZ33" s="82"/>
    </row>
    <row r="34" spans="1:52" s="81" customFormat="1" ht="13.5" thickBot="1">
      <c r="A34" s="18">
        <v>11</v>
      </c>
      <c r="B34" s="32" t="s">
        <v>44</v>
      </c>
      <c r="C34" s="163">
        <f>SUM(P34,W34,AR34,AY34)</f>
        <v>1</v>
      </c>
      <c r="D34" s="172">
        <v>15</v>
      </c>
      <c r="E34" s="241">
        <f t="shared" si="3"/>
        <v>0</v>
      </c>
      <c r="F34" s="238">
        <f t="shared" si="3"/>
        <v>0</v>
      </c>
      <c r="G34" s="244">
        <f t="shared" si="3"/>
        <v>0</v>
      </c>
      <c r="H34" s="244">
        <f t="shared" si="3"/>
        <v>15</v>
      </c>
      <c r="I34" s="76">
        <f t="shared" si="3"/>
        <v>0</v>
      </c>
      <c r="J34" s="16"/>
      <c r="K34" s="15"/>
      <c r="L34" s="15"/>
      <c r="M34" s="15"/>
      <c r="N34" s="18"/>
      <c r="O34" s="141"/>
      <c r="P34" s="142"/>
      <c r="Q34" s="147"/>
      <c r="R34" s="15"/>
      <c r="S34" s="15"/>
      <c r="T34" s="144"/>
      <c r="U34" s="148"/>
      <c r="V34" s="183"/>
      <c r="W34" s="163"/>
      <c r="X34" s="147"/>
      <c r="Y34" s="15"/>
      <c r="Z34" s="15"/>
      <c r="AA34" s="15"/>
      <c r="AB34" s="18"/>
      <c r="AC34" s="141"/>
      <c r="AD34" s="142"/>
      <c r="AE34" s="147"/>
      <c r="AF34" s="15"/>
      <c r="AG34" s="15"/>
      <c r="AH34" s="15"/>
      <c r="AI34" s="18"/>
      <c r="AJ34" s="141"/>
      <c r="AK34" s="142"/>
      <c r="AL34" s="147"/>
      <c r="AM34" s="15"/>
      <c r="AN34" s="15"/>
      <c r="AO34" s="15">
        <v>15</v>
      </c>
      <c r="AP34" s="18"/>
      <c r="AQ34" s="99" t="s">
        <v>30</v>
      </c>
      <c r="AR34" s="142">
        <v>1</v>
      </c>
      <c r="AS34" s="147"/>
      <c r="AT34" s="15"/>
      <c r="AU34" s="15"/>
      <c r="AV34" s="15"/>
      <c r="AW34" s="18"/>
      <c r="AX34" s="99"/>
      <c r="AY34" s="142"/>
      <c r="AZ34" s="82"/>
    </row>
    <row r="35" spans="1:52" s="81" customFormat="1" ht="13.5" thickBot="1">
      <c r="A35" s="343" t="s">
        <v>41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5"/>
      <c r="AZ35" s="82"/>
    </row>
    <row r="36" spans="1:52" s="81" customFormat="1" ht="13.5" thickBot="1">
      <c r="A36" s="17">
        <v>12</v>
      </c>
      <c r="B36" s="184" t="s">
        <v>101</v>
      </c>
      <c r="C36" s="185">
        <f>SUM(P36,W36,AD36,AK36,AR36,AY36)</f>
        <v>2</v>
      </c>
      <c r="D36" s="157">
        <v>30</v>
      </c>
      <c r="E36" s="245">
        <f>SUM(J36,Q36,X36,AE36,AL36,AS36)</f>
        <v>0</v>
      </c>
      <c r="F36" s="246">
        <f>SUM(K36,R36,Y36,AF36,AM36,AT36)</f>
        <v>0</v>
      </c>
      <c r="G36" s="246">
        <f>SUM(L36,S36,Z36,AG36,AN36,AU36)</f>
        <v>0</v>
      </c>
      <c r="H36" s="246">
        <f>SUM(M36,T36,AA36,AH36,AO36,AV36)</f>
        <v>30</v>
      </c>
      <c r="I36" s="76">
        <f>SUM(N36,U36,AB36,AI36,AP36,AW36)</f>
        <v>0</v>
      </c>
      <c r="J36" s="159"/>
      <c r="K36" s="62"/>
      <c r="L36" s="62"/>
      <c r="M36" s="62"/>
      <c r="N36" s="17"/>
      <c r="O36" s="186"/>
      <c r="P36" s="160"/>
      <c r="Q36" s="33"/>
      <c r="R36" s="62"/>
      <c r="S36" s="62"/>
      <c r="T36" s="62"/>
      <c r="U36" s="17"/>
      <c r="V36" s="186"/>
      <c r="W36" s="160"/>
      <c r="X36" s="33"/>
      <c r="Y36" s="62"/>
      <c r="Z36" s="62"/>
      <c r="AA36" s="187"/>
      <c r="AB36" s="17"/>
      <c r="AC36" s="186"/>
      <c r="AD36" s="160"/>
      <c r="AE36" s="33"/>
      <c r="AF36" s="62"/>
      <c r="AG36" s="62"/>
      <c r="AH36" s="187">
        <v>30</v>
      </c>
      <c r="AI36" s="17"/>
      <c r="AJ36" s="186" t="s">
        <v>30</v>
      </c>
      <c r="AK36" s="160">
        <v>2</v>
      </c>
      <c r="AL36" s="33"/>
      <c r="AM36" s="62"/>
      <c r="AN36" s="62"/>
      <c r="AO36" s="62"/>
      <c r="AP36" s="17"/>
      <c r="AQ36" s="186"/>
      <c r="AR36" s="160"/>
      <c r="AS36" s="33"/>
      <c r="AT36" s="62"/>
      <c r="AU36" s="62"/>
      <c r="AV36" s="62"/>
      <c r="AW36" s="17"/>
      <c r="AX36" s="102"/>
      <c r="AY36" s="160"/>
      <c r="AZ36" s="82"/>
    </row>
    <row r="37" spans="1:52" s="81" customFormat="1" ht="15.75" customHeight="1" thickBot="1">
      <c r="A37" s="342" t="s">
        <v>33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1"/>
      <c r="AZ37" s="82"/>
    </row>
    <row r="38" spans="1:52" s="81" customFormat="1" ht="12.75">
      <c r="A38" s="11">
        <v>13</v>
      </c>
      <c r="B38" s="26" t="s">
        <v>49</v>
      </c>
      <c r="C38" s="110">
        <v>0</v>
      </c>
      <c r="D38" s="107">
        <v>60</v>
      </c>
      <c r="E38" s="239">
        <f aca="true" t="shared" si="4" ref="E38:I43">SUM(J38,Q38,X38,AE38,AL38,AS38)</f>
        <v>0</v>
      </c>
      <c r="F38" s="237">
        <v>60</v>
      </c>
      <c r="G38" s="237">
        <f t="shared" si="4"/>
        <v>0</v>
      </c>
      <c r="H38" s="237">
        <f t="shared" si="4"/>
        <v>0</v>
      </c>
      <c r="I38" s="75">
        <f t="shared" si="4"/>
        <v>0</v>
      </c>
      <c r="J38" s="12"/>
      <c r="K38" s="11">
        <v>30</v>
      </c>
      <c r="L38" s="11"/>
      <c r="M38" s="11"/>
      <c r="N38" s="11"/>
      <c r="O38" s="98" t="s">
        <v>30</v>
      </c>
      <c r="P38" s="89">
        <v>0</v>
      </c>
      <c r="Q38" s="188"/>
      <c r="R38" s="127">
        <v>30</v>
      </c>
      <c r="S38" s="13"/>
      <c r="T38" s="13"/>
      <c r="U38" s="11"/>
      <c r="V38" s="98" t="s">
        <v>30</v>
      </c>
      <c r="W38" s="92">
        <v>0</v>
      </c>
      <c r="X38" s="14"/>
      <c r="Y38" s="11"/>
      <c r="Z38" s="11"/>
      <c r="AA38" s="11"/>
      <c r="AB38" s="11"/>
      <c r="AC38" s="98"/>
      <c r="AD38" s="89"/>
      <c r="AE38" s="12"/>
      <c r="AF38" s="11"/>
      <c r="AG38" s="11"/>
      <c r="AH38" s="11"/>
      <c r="AI38" s="11"/>
      <c r="AJ38" s="98"/>
      <c r="AK38" s="92"/>
      <c r="AL38" s="14"/>
      <c r="AM38" s="11"/>
      <c r="AN38" s="11"/>
      <c r="AO38" s="11"/>
      <c r="AP38" s="11"/>
      <c r="AQ38" s="98"/>
      <c r="AR38" s="92"/>
      <c r="AS38" s="12"/>
      <c r="AT38" s="11"/>
      <c r="AU38" s="11"/>
      <c r="AV38" s="11"/>
      <c r="AW38" s="11"/>
      <c r="AX38" s="96"/>
      <c r="AY38" s="92"/>
      <c r="AZ38" s="82"/>
    </row>
    <row r="39" spans="1:52" s="81" customFormat="1" ht="12.75">
      <c r="A39" s="9">
        <v>14</v>
      </c>
      <c r="B39" s="28" t="s">
        <v>28</v>
      </c>
      <c r="C39" s="110">
        <f>SUM(P39,W39,AD39,AR39,AY39)</f>
        <v>2</v>
      </c>
      <c r="D39" s="108">
        <v>30</v>
      </c>
      <c r="E39" s="240">
        <f t="shared" si="4"/>
        <v>0</v>
      </c>
      <c r="F39" s="234">
        <f t="shared" si="4"/>
        <v>30</v>
      </c>
      <c r="G39" s="234">
        <f t="shared" si="4"/>
        <v>0</v>
      </c>
      <c r="H39" s="234">
        <f t="shared" si="4"/>
        <v>0</v>
      </c>
      <c r="I39" s="75">
        <f t="shared" si="4"/>
        <v>0</v>
      </c>
      <c r="J39" s="12"/>
      <c r="K39" s="11">
        <v>30</v>
      </c>
      <c r="L39" s="11"/>
      <c r="M39" s="10"/>
      <c r="N39" s="9"/>
      <c r="O39" s="95" t="s">
        <v>30</v>
      </c>
      <c r="P39" s="92">
        <v>2</v>
      </c>
      <c r="Q39" s="188"/>
      <c r="R39" s="136"/>
      <c r="S39" s="10"/>
      <c r="T39" s="10"/>
      <c r="U39" s="9"/>
      <c r="V39" s="95"/>
      <c r="W39" s="92"/>
      <c r="X39" s="14"/>
      <c r="Y39" s="11"/>
      <c r="Z39" s="11"/>
      <c r="AA39" s="11"/>
      <c r="AB39" s="11"/>
      <c r="AC39" s="96"/>
      <c r="AD39" s="89"/>
      <c r="AE39" s="12"/>
      <c r="AF39" s="11"/>
      <c r="AG39" s="11"/>
      <c r="AH39" s="11"/>
      <c r="AI39" s="11"/>
      <c r="AJ39" s="96"/>
      <c r="AK39" s="92"/>
      <c r="AL39" s="14"/>
      <c r="AM39" s="11"/>
      <c r="AN39" s="11"/>
      <c r="AO39" s="11"/>
      <c r="AP39" s="11"/>
      <c r="AQ39" s="96"/>
      <c r="AR39" s="92"/>
      <c r="AS39" s="12"/>
      <c r="AT39" s="11"/>
      <c r="AU39" s="11"/>
      <c r="AV39" s="11"/>
      <c r="AW39" s="11"/>
      <c r="AX39" s="96"/>
      <c r="AY39" s="92"/>
      <c r="AZ39" s="82"/>
    </row>
    <row r="40" spans="1:52" s="81" customFormat="1" ht="25.5">
      <c r="A40" s="9">
        <v>15</v>
      </c>
      <c r="B40" s="189" t="s">
        <v>34</v>
      </c>
      <c r="C40" s="110">
        <f>SUM(P40,W40,AD40,AK40,AR40,AY40)</f>
        <v>2</v>
      </c>
      <c r="D40" s="108">
        <v>15</v>
      </c>
      <c r="E40" s="240">
        <f t="shared" si="4"/>
        <v>15</v>
      </c>
      <c r="F40" s="234">
        <f t="shared" si="4"/>
        <v>0</v>
      </c>
      <c r="G40" s="234">
        <f t="shared" si="4"/>
        <v>0</v>
      </c>
      <c r="H40" s="234">
        <f t="shared" si="4"/>
        <v>0</v>
      </c>
      <c r="I40" s="75">
        <f t="shared" si="4"/>
        <v>0</v>
      </c>
      <c r="J40" s="12"/>
      <c r="K40" s="11"/>
      <c r="L40" s="11"/>
      <c r="M40" s="11"/>
      <c r="N40" s="11"/>
      <c r="O40" s="96"/>
      <c r="P40" s="89"/>
      <c r="Q40" s="188"/>
      <c r="R40" s="136"/>
      <c r="S40" s="10"/>
      <c r="T40" s="10"/>
      <c r="U40" s="9"/>
      <c r="V40" s="95"/>
      <c r="W40" s="92"/>
      <c r="X40" s="14"/>
      <c r="Y40" s="11"/>
      <c r="Z40" s="11"/>
      <c r="AA40" s="11"/>
      <c r="AB40" s="11"/>
      <c r="AC40" s="96"/>
      <c r="AD40" s="89"/>
      <c r="AE40" s="12">
        <v>15</v>
      </c>
      <c r="AF40" s="11"/>
      <c r="AG40" s="11"/>
      <c r="AH40" s="11"/>
      <c r="AI40" s="11"/>
      <c r="AJ40" s="95" t="s">
        <v>30</v>
      </c>
      <c r="AK40" s="92">
        <v>2</v>
      </c>
      <c r="AL40" s="14"/>
      <c r="AM40" s="11"/>
      <c r="AN40" s="11"/>
      <c r="AO40" s="11"/>
      <c r="AP40" s="11"/>
      <c r="AQ40" s="96"/>
      <c r="AR40" s="91"/>
      <c r="AS40" s="190"/>
      <c r="AT40" s="65"/>
      <c r="AU40" s="65"/>
      <c r="AV40" s="65"/>
      <c r="AW40" s="191"/>
      <c r="AX40" s="192"/>
      <c r="AY40" s="193"/>
      <c r="AZ40" s="82"/>
    </row>
    <row r="41" spans="1:52" s="81" customFormat="1" ht="12.75">
      <c r="A41" s="9">
        <v>16</v>
      </c>
      <c r="B41" s="28" t="s">
        <v>35</v>
      </c>
      <c r="C41" s="130">
        <v>2</v>
      </c>
      <c r="D41" s="108">
        <v>30</v>
      </c>
      <c r="E41" s="240">
        <f t="shared" si="4"/>
        <v>30</v>
      </c>
      <c r="F41" s="234">
        <f t="shared" si="4"/>
        <v>0</v>
      </c>
      <c r="G41" s="234">
        <f t="shared" si="4"/>
        <v>0</v>
      </c>
      <c r="H41" s="233">
        <f t="shared" si="4"/>
        <v>0</v>
      </c>
      <c r="I41" s="75">
        <f t="shared" si="4"/>
        <v>0</v>
      </c>
      <c r="J41" s="66">
        <v>30</v>
      </c>
      <c r="K41" s="11"/>
      <c r="L41" s="11"/>
      <c r="M41" s="11"/>
      <c r="N41" s="11"/>
      <c r="O41" s="96" t="s">
        <v>30</v>
      </c>
      <c r="P41" s="89">
        <v>2</v>
      </c>
      <c r="Q41" s="188"/>
      <c r="R41" s="136"/>
      <c r="S41" s="136"/>
      <c r="T41" s="136"/>
      <c r="U41" s="139"/>
      <c r="V41" s="194"/>
      <c r="W41" s="130"/>
      <c r="X41" s="195"/>
      <c r="Y41" s="128"/>
      <c r="Z41" s="128"/>
      <c r="AA41" s="128"/>
      <c r="AB41" s="128"/>
      <c r="AC41" s="129"/>
      <c r="AD41" s="89"/>
      <c r="AE41" s="188"/>
      <c r="AF41" s="128"/>
      <c r="AG41" s="128"/>
      <c r="AH41" s="128"/>
      <c r="AI41" s="128"/>
      <c r="AJ41" s="129"/>
      <c r="AK41" s="130"/>
      <c r="AL41" s="195"/>
      <c r="AM41" s="128"/>
      <c r="AN41" s="128"/>
      <c r="AO41" s="128"/>
      <c r="AP41" s="128"/>
      <c r="AQ41" s="129"/>
      <c r="AR41" s="92"/>
      <c r="AS41" s="12"/>
      <c r="AT41" s="11"/>
      <c r="AU41" s="11"/>
      <c r="AV41" s="11"/>
      <c r="AW41" s="11"/>
      <c r="AX41" s="96"/>
      <c r="AY41" s="92"/>
      <c r="AZ41" s="82"/>
    </row>
    <row r="42" spans="1:52" s="326" customFormat="1" ht="12.75">
      <c r="A42" s="9">
        <v>17</v>
      </c>
      <c r="B42" s="28" t="s">
        <v>105</v>
      </c>
      <c r="C42" s="130">
        <v>2</v>
      </c>
      <c r="D42" s="108">
        <v>30</v>
      </c>
      <c r="E42" s="240">
        <v>0</v>
      </c>
      <c r="F42" s="234">
        <v>0</v>
      </c>
      <c r="G42" s="234">
        <v>0</v>
      </c>
      <c r="H42" s="234">
        <v>30</v>
      </c>
      <c r="I42" s="75">
        <v>0</v>
      </c>
      <c r="J42" s="188"/>
      <c r="K42" s="128"/>
      <c r="L42" s="128"/>
      <c r="M42" s="11">
        <v>30</v>
      </c>
      <c r="N42" s="128"/>
      <c r="O42" s="96" t="s">
        <v>30</v>
      </c>
      <c r="P42" s="248">
        <v>2</v>
      </c>
      <c r="Q42" s="188"/>
      <c r="R42" s="136"/>
      <c r="S42" s="136"/>
      <c r="T42" s="136"/>
      <c r="U42" s="139"/>
      <c r="V42" s="194"/>
      <c r="W42" s="130"/>
      <c r="X42" s="195"/>
      <c r="Y42" s="128"/>
      <c r="Z42" s="128"/>
      <c r="AA42" s="128"/>
      <c r="AB42" s="128"/>
      <c r="AC42" s="129"/>
      <c r="AD42" s="248"/>
      <c r="AE42" s="188"/>
      <c r="AF42" s="128"/>
      <c r="AG42" s="128"/>
      <c r="AH42" s="128"/>
      <c r="AI42" s="128"/>
      <c r="AJ42" s="129"/>
      <c r="AK42" s="130"/>
      <c r="AL42" s="195"/>
      <c r="AM42" s="128"/>
      <c r="AN42" s="128"/>
      <c r="AO42" s="128"/>
      <c r="AP42" s="128"/>
      <c r="AQ42" s="129"/>
      <c r="AR42" s="130"/>
      <c r="AS42" s="188"/>
      <c r="AT42" s="128"/>
      <c r="AU42" s="128"/>
      <c r="AV42" s="128"/>
      <c r="AW42" s="128"/>
      <c r="AX42" s="129"/>
      <c r="AY42" s="130"/>
      <c r="AZ42" s="325"/>
    </row>
    <row r="43" spans="1:52" s="81" customFormat="1" ht="13.5" thickBot="1">
      <c r="A43" s="322">
        <v>18</v>
      </c>
      <c r="B43" s="323" t="s">
        <v>32</v>
      </c>
      <c r="C43" s="156">
        <f>SUM(P43,W43,AD43,AK43,AR43,AY43)</f>
        <v>1</v>
      </c>
      <c r="D43" s="109">
        <v>15</v>
      </c>
      <c r="E43" s="241">
        <f t="shared" si="4"/>
        <v>15</v>
      </c>
      <c r="F43" s="238">
        <f t="shared" si="4"/>
        <v>0</v>
      </c>
      <c r="G43" s="238">
        <f t="shared" si="4"/>
        <v>0</v>
      </c>
      <c r="H43" s="238">
        <f t="shared" si="4"/>
        <v>0</v>
      </c>
      <c r="I43" s="75">
        <f t="shared" si="4"/>
        <v>0</v>
      </c>
      <c r="J43" s="60">
        <v>15</v>
      </c>
      <c r="K43" s="17"/>
      <c r="L43" s="17"/>
      <c r="M43" s="17"/>
      <c r="N43" s="17"/>
      <c r="O43" s="97" t="s">
        <v>30</v>
      </c>
      <c r="P43" s="158">
        <v>1</v>
      </c>
      <c r="Q43" s="196"/>
      <c r="R43" s="324"/>
      <c r="S43" s="324"/>
      <c r="T43" s="324"/>
      <c r="U43" s="198"/>
      <c r="V43" s="199"/>
      <c r="W43" s="156"/>
      <c r="X43" s="197"/>
      <c r="Y43" s="198"/>
      <c r="Z43" s="198"/>
      <c r="AA43" s="198"/>
      <c r="AB43" s="198"/>
      <c r="AC43" s="199"/>
      <c r="AD43" s="200"/>
      <c r="AE43" s="196"/>
      <c r="AF43" s="198"/>
      <c r="AG43" s="198"/>
      <c r="AH43" s="198"/>
      <c r="AI43" s="198"/>
      <c r="AJ43" s="199"/>
      <c r="AK43" s="201"/>
      <c r="AL43" s="197"/>
      <c r="AM43" s="198"/>
      <c r="AN43" s="198"/>
      <c r="AO43" s="198"/>
      <c r="AP43" s="198"/>
      <c r="AQ43" s="199"/>
      <c r="AR43" s="202"/>
      <c r="AS43" s="60"/>
      <c r="AT43" s="17"/>
      <c r="AU43" s="17"/>
      <c r="AV43" s="17"/>
      <c r="AW43" s="17"/>
      <c r="AX43" s="97"/>
      <c r="AY43" s="202"/>
      <c r="AZ43" s="82"/>
    </row>
    <row r="44" spans="1:52" s="81" customFormat="1" ht="13.5" thickBot="1">
      <c r="A44" s="374" t="s">
        <v>16</v>
      </c>
      <c r="B44" s="375"/>
      <c r="C44" s="284">
        <f aca="true" t="shared" si="5" ref="C44:AH44">SUM(C15,C23:C43)</f>
        <v>110</v>
      </c>
      <c r="D44" s="284">
        <f t="shared" si="5"/>
        <v>1470</v>
      </c>
      <c r="E44" s="285">
        <f t="shared" si="5"/>
        <v>285</v>
      </c>
      <c r="F44" s="286">
        <f t="shared" si="5"/>
        <v>90</v>
      </c>
      <c r="G44" s="286">
        <f t="shared" si="5"/>
        <v>0</v>
      </c>
      <c r="H44" s="286">
        <f t="shared" si="5"/>
        <v>1095</v>
      </c>
      <c r="I44" s="286">
        <f t="shared" si="5"/>
        <v>0</v>
      </c>
      <c r="J44" s="287">
        <f t="shared" si="5"/>
        <v>135</v>
      </c>
      <c r="K44" s="287">
        <f t="shared" si="5"/>
        <v>60</v>
      </c>
      <c r="L44" s="287">
        <f t="shared" si="5"/>
        <v>0</v>
      </c>
      <c r="M44" s="287">
        <f t="shared" si="5"/>
        <v>225</v>
      </c>
      <c r="N44" s="287">
        <f t="shared" si="5"/>
        <v>0</v>
      </c>
      <c r="O44" s="287">
        <f t="shared" si="5"/>
        <v>0</v>
      </c>
      <c r="P44" s="287">
        <f t="shared" si="5"/>
        <v>27</v>
      </c>
      <c r="Q44" s="287">
        <f t="shared" si="5"/>
        <v>45</v>
      </c>
      <c r="R44" s="287">
        <f t="shared" si="5"/>
        <v>30</v>
      </c>
      <c r="S44" s="287">
        <f t="shared" si="5"/>
        <v>0</v>
      </c>
      <c r="T44" s="287">
        <f t="shared" si="5"/>
        <v>225</v>
      </c>
      <c r="U44" s="287">
        <f t="shared" si="5"/>
        <v>0</v>
      </c>
      <c r="V44" s="287">
        <f t="shared" si="5"/>
        <v>0</v>
      </c>
      <c r="W44" s="287">
        <f t="shared" si="5"/>
        <v>24</v>
      </c>
      <c r="X44" s="287">
        <f t="shared" si="5"/>
        <v>30</v>
      </c>
      <c r="Y44" s="287">
        <f t="shared" si="5"/>
        <v>0</v>
      </c>
      <c r="Z44" s="287">
        <f t="shared" si="5"/>
        <v>0</v>
      </c>
      <c r="AA44" s="287">
        <f t="shared" si="5"/>
        <v>195</v>
      </c>
      <c r="AB44" s="287">
        <f t="shared" si="5"/>
        <v>0</v>
      </c>
      <c r="AC44" s="287">
        <f t="shared" si="5"/>
        <v>0</v>
      </c>
      <c r="AD44" s="287">
        <f t="shared" si="5"/>
        <v>19</v>
      </c>
      <c r="AE44" s="287">
        <f t="shared" si="5"/>
        <v>45</v>
      </c>
      <c r="AF44" s="287">
        <f t="shared" si="5"/>
        <v>0</v>
      </c>
      <c r="AG44" s="287">
        <f t="shared" si="5"/>
        <v>0</v>
      </c>
      <c r="AH44" s="287">
        <f t="shared" si="5"/>
        <v>210</v>
      </c>
      <c r="AI44" s="287">
        <f aca="true" t="shared" si="6" ref="AI44:AY44">SUM(AI15,AI23:AI43)</f>
        <v>0</v>
      </c>
      <c r="AJ44" s="287">
        <f t="shared" si="6"/>
        <v>0</v>
      </c>
      <c r="AK44" s="287">
        <f t="shared" si="6"/>
        <v>19</v>
      </c>
      <c r="AL44" s="287">
        <f t="shared" si="6"/>
        <v>30</v>
      </c>
      <c r="AM44" s="287">
        <f t="shared" si="6"/>
        <v>0</v>
      </c>
      <c r="AN44" s="287">
        <f t="shared" si="6"/>
        <v>0</v>
      </c>
      <c r="AO44" s="287">
        <f t="shared" si="6"/>
        <v>180</v>
      </c>
      <c r="AP44" s="287">
        <f t="shared" si="6"/>
        <v>0</v>
      </c>
      <c r="AQ44" s="287">
        <f t="shared" si="6"/>
        <v>0</v>
      </c>
      <c r="AR44" s="287">
        <f t="shared" si="6"/>
        <v>15</v>
      </c>
      <c r="AS44" s="287">
        <f t="shared" si="6"/>
        <v>0</v>
      </c>
      <c r="AT44" s="287">
        <f t="shared" si="6"/>
        <v>0</v>
      </c>
      <c r="AU44" s="287">
        <f t="shared" si="6"/>
        <v>0</v>
      </c>
      <c r="AV44" s="287">
        <f t="shared" si="6"/>
        <v>60</v>
      </c>
      <c r="AW44" s="287">
        <f t="shared" si="6"/>
        <v>0</v>
      </c>
      <c r="AX44" s="287">
        <f t="shared" si="6"/>
        <v>0</v>
      </c>
      <c r="AY44" s="287">
        <f t="shared" si="6"/>
        <v>6</v>
      </c>
      <c r="AZ44" s="82"/>
    </row>
    <row r="45" spans="1:52" s="81" customFormat="1" ht="13.5" thickBot="1">
      <c r="A45" s="386" t="s">
        <v>67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5"/>
      <c r="AZ45" s="82"/>
    </row>
    <row r="46" spans="1:52" s="81" customFormat="1" ht="13.5" thickBot="1">
      <c r="A46" s="204">
        <v>19</v>
      </c>
      <c r="B46" s="205" t="s">
        <v>29</v>
      </c>
      <c r="C46" s="206">
        <f>SUM(P46,W46,AD46,AK46,AR46,AY46)</f>
        <v>6</v>
      </c>
      <c r="D46" s="207">
        <v>60</v>
      </c>
      <c r="E46" s="208"/>
      <c r="F46" s="209"/>
      <c r="G46" s="209"/>
      <c r="H46" s="209"/>
      <c r="I46" s="210">
        <v>60</v>
      </c>
      <c r="J46" s="180"/>
      <c r="K46" s="209"/>
      <c r="L46" s="209"/>
      <c r="M46" s="209"/>
      <c r="N46" s="211"/>
      <c r="O46" s="212"/>
      <c r="P46" s="208"/>
      <c r="Q46" s="180"/>
      <c r="R46" s="209"/>
      <c r="S46" s="209"/>
      <c r="T46" s="210"/>
      <c r="U46" s="213"/>
      <c r="V46" s="213"/>
      <c r="W46" s="214"/>
      <c r="X46" s="215"/>
      <c r="Y46" s="210"/>
      <c r="Z46" s="210"/>
      <c r="AA46" s="210"/>
      <c r="AB46" s="213"/>
      <c r="AC46" s="213"/>
      <c r="AD46" s="215"/>
      <c r="AE46" s="204"/>
      <c r="AF46" s="210"/>
      <c r="AG46" s="210"/>
      <c r="AH46" s="210"/>
      <c r="AI46" s="213"/>
      <c r="AJ46" s="213"/>
      <c r="AK46" s="216"/>
      <c r="AL46" s="215"/>
      <c r="AM46" s="210"/>
      <c r="AN46" s="210"/>
      <c r="AO46" s="210"/>
      <c r="AP46" s="213">
        <v>30</v>
      </c>
      <c r="AQ46" s="213" t="s">
        <v>30</v>
      </c>
      <c r="AR46" s="215">
        <v>3</v>
      </c>
      <c r="AS46" s="204"/>
      <c r="AT46" s="209"/>
      <c r="AU46" s="209"/>
      <c r="AV46" s="210"/>
      <c r="AW46" s="210">
        <v>30</v>
      </c>
      <c r="AX46" s="213" t="s">
        <v>30</v>
      </c>
      <c r="AY46" s="214">
        <v>3</v>
      </c>
      <c r="AZ46" s="82"/>
    </row>
    <row r="47" spans="1:52" s="81" customFormat="1" ht="13.5" thickBot="1">
      <c r="A47" s="387" t="s">
        <v>68</v>
      </c>
      <c r="B47" s="388"/>
      <c r="C47" s="288">
        <v>6</v>
      </c>
      <c r="D47" s="288">
        <f aca="true" t="shared" si="7" ref="D47:N47">SUM(D46)</f>
        <v>60</v>
      </c>
      <c r="E47" s="289">
        <f t="shared" si="7"/>
        <v>0</v>
      </c>
      <c r="F47" s="290">
        <f t="shared" si="7"/>
        <v>0</v>
      </c>
      <c r="G47" s="290">
        <f t="shared" si="7"/>
        <v>0</v>
      </c>
      <c r="H47" s="290">
        <f t="shared" si="7"/>
        <v>0</v>
      </c>
      <c r="I47" s="290">
        <f t="shared" si="7"/>
        <v>60</v>
      </c>
      <c r="J47" s="291">
        <f t="shared" si="7"/>
        <v>0</v>
      </c>
      <c r="K47" s="290">
        <f t="shared" si="7"/>
        <v>0</v>
      </c>
      <c r="L47" s="290">
        <f t="shared" si="7"/>
        <v>0</v>
      </c>
      <c r="M47" s="290">
        <f t="shared" si="7"/>
        <v>0</v>
      </c>
      <c r="N47" s="290">
        <f t="shared" si="7"/>
        <v>0</v>
      </c>
      <c r="O47" s="284"/>
      <c r="P47" s="292">
        <f aca="true" t="shared" si="8" ref="P47:U47">SUM(P46)</f>
        <v>0</v>
      </c>
      <c r="Q47" s="291">
        <f t="shared" si="8"/>
        <v>0</v>
      </c>
      <c r="R47" s="290">
        <f t="shared" si="8"/>
        <v>0</v>
      </c>
      <c r="S47" s="290">
        <f t="shared" si="8"/>
        <v>0</v>
      </c>
      <c r="T47" s="290">
        <f t="shared" si="8"/>
        <v>0</v>
      </c>
      <c r="U47" s="293">
        <f t="shared" si="8"/>
        <v>0</v>
      </c>
      <c r="V47" s="293"/>
      <c r="W47" s="294">
        <f aca="true" t="shared" si="9" ref="W47:AB47">SUM(W46)</f>
        <v>0</v>
      </c>
      <c r="X47" s="289">
        <f t="shared" si="9"/>
        <v>0</v>
      </c>
      <c r="Y47" s="290">
        <f t="shared" si="9"/>
        <v>0</v>
      </c>
      <c r="Z47" s="290">
        <f t="shared" si="9"/>
        <v>0</v>
      </c>
      <c r="AA47" s="290">
        <f t="shared" si="9"/>
        <v>0</v>
      </c>
      <c r="AB47" s="290">
        <f t="shared" si="9"/>
        <v>0</v>
      </c>
      <c r="AC47" s="284"/>
      <c r="AD47" s="295">
        <f aca="true" t="shared" si="10" ref="AD47:AI47">SUM(AD46)</f>
        <v>0</v>
      </c>
      <c r="AE47" s="296">
        <f t="shared" si="10"/>
        <v>0</v>
      </c>
      <c r="AF47" s="286">
        <f t="shared" si="10"/>
        <v>0</v>
      </c>
      <c r="AG47" s="286">
        <f t="shared" si="10"/>
        <v>0</v>
      </c>
      <c r="AH47" s="286">
        <f t="shared" si="10"/>
        <v>0</v>
      </c>
      <c r="AI47" s="286">
        <f t="shared" si="10"/>
        <v>0</v>
      </c>
      <c r="AJ47" s="284"/>
      <c r="AK47" s="292">
        <f aca="true" t="shared" si="11" ref="AK47:AP47">SUM(AK46)</f>
        <v>0</v>
      </c>
      <c r="AL47" s="295">
        <f t="shared" si="11"/>
        <v>0</v>
      </c>
      <c r="AM47" s="286">
        <f t="shared" si="11"/>
        <v>0</v>
      </c>
      <c r="AN47" s="286">
        <f t="shared" si="11"/>
        <v>0</v>
      </c>
      <c r="AO47" s="286">
        <f t="shared" si="11"/>
        <v>0</v>
      </c>
      <c r="AP47" s="297">
        <f t="shared" si="11"/>
        <v>30</v>
      </c>
      <c r="AQ47" s="297"/>
      <c r="AR47" s="295">
        <f aca="true" t="shared" si="12" ref="AR47:AW47">SUM(AR46)</f>
        <v>3</v>
      </c>
      <c r="AS47" s="296">
        <f t="shared" si="12"/>
        <v>0</v>
      </c>
      <c r="AT47" s="286">
        <f t="shared" si="12"/>
        <v>0</v>
      </c>
      <c r="AU47" s="286">
        <f t="shared" si="12"/>
        <v>0</v>
      </c>
      <c r="AV47" s="203">
        <f t="shared" si="12"/>
        <v>0</v>
      </c>
      <c r="AW47" s="203">
        <f t="shared" si="12"/>
        <v>30</v>
      </c>
      <c r="AX47" s="218"/>
      <c r="AY47" s="217">
        <f>SUM(AY46)</f>
        <v>3</v>
      </c>
      <c r="AZ47" s="82"/>
    </row>
    <row r="48" spans="1:53" s="266" customFormat="1" ht="13.5" thickBot="1">
      <c r="A48" s="383" t="s">
        <v>82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5"/>
      <c r="AZ48" s="265"/>
      <c r="BA48" s="81"/>
    </row>
    <row r="49" spans="1:52" s="266" customFormat="1" ht="12.75">
      <c r="A49" s="259">
        <v>20</v>
      </c>
      <c r="B49" s="25" t="s">
        <v>86</v>
      </c>
      <c r="C49" s="84">
        <f>SUM(P49,W49,AK49,AD49,AR49,AY49)</f>
        <v>8</v>
      </c>
      <c r="D49" s="105">
        <v>120</v>
      </c>
      <c r="E49" s="78">
        <f>SUM(J49,Q49,X49,AE49,AL49,AS49)</f>
        <v>0</v>
      </c>
      <c r="F49" s="78">
        <f aca="true" t="shared" si="13" ref="E49:I57">SUM(K49,R49,Y49,AF49,AM49,AT49)</f>
        <v>0</v>
      </c>
      <c r="G49" s="78">
        <f t="shared" si="13"/>
        <v>0</v>
      </c>
      <c r="H49" s="78">
        <f t="shared" si="13"/>
        <v>120</v>
      </c>
      <c r="I49" s="79">
        <f t="shared" si="13"/>
        <v>0</v>
      </c>
      <c r="J49" s="23"/>
      <c r="K49" s="22"/>
      <c r="L49" s="22"/>
      <c r="M49" s="22"/>
      <c r="N49" s="22"/>
      <c r="O49" s="274"/>
      <c r="P49" s="255"/>
      <c r="Q49" s="23"/>
      <c r="R49" s="24"/>
      <c r="S49" s="24"/>
      <c r="T49" s="24"/>
      <c r="U49" s="22"/>
      <c r="V49" s="98"/>
      <c r="W49" s="154"/>
      <c r="X49" s="21"/>
      <c r="Y49" s="22"/>
      <c r="Z49" s="22"/>
      <c r="AA49" s="22">
        <v>30</v>
      </c>
      <c r="AB49" s="22"/>
      <c r="AC49" s="98" t="s">
        <v>30</v>
      </c>
      <c r="AD49" s="255">
        <v>2</v>
      </c>
      <c r="AE49" s="23"/>
      <c r="AF49" s="22"/>
      <c r="AG49" s="22"/>
      <c r="AH49" s="22">
        <v>30</v>
      </c>
      <c r="AI49" s="22"/>
      <c r="AJ49" s="98" t="s">
        <v>30</v>
      </c>
      <c r="AK49" s="154">
        <v>2</v>
      </c>
      <c r="AL49" s="21"/>
      <c r="AM49" s="22"/>
      <c r="AN49" s="22"/>
      <c r="AO49" s="22">
        <v>30</v>
      </c>
      <c r="AP49" s="22"/>
      <c r="AQ49" s="98" t="s">
        <v>30</v>
      </c>
      <c r="AR49" s="256">
        <v>2</v>
      </c>
      <c r="AS49" s="23"/>
      <c r="AT49" s="22"/>
      <c r="AU49" s="22"/>
      <c r="AV49" s="22">
        <v>30</v>
      </c>
      <c r="AW49" s="279"/>
      <c r="AX49" s="98" t="s">
        <v>30</v>
      </c>
      <c r="AY49" s="154">
        <v>2</v>
      </c>
      <c r="AZ49" s="265"/>
    </row>
    <row r="50" spans="1:52" s="266" customFormat="1" ht="25.5">
      <c r="A50" s="219">
        <v>21</v>
      </c>
      <c r="B50" s="27" t="s">
        <v>106</v>
      </c>
      <c r="C50" s="85">
        <v>2</v>
      </c>
      <c r="D50" s="106">
        <v>30</v>
      </c>
      <c r="E50" s="77">
        <f t="shared" si="13"/>
        <v>0</v>
      </c>
      <c r="F50" s="77">
        <f t="shared" si="13"/>
        <v>0</v>
      </c>
      <c r="G50" s="77">
        <f t="shared" si="13"/>
        <v>0</v>
      </c>
      <c r="H50" s="77">
        <f t="shared" si="13"/>
        <v>30</v>
      </c>
      <c r="I50" s="77">
        <f t="shared" si="13"/>
        <v>0</v>
      </c>
      <c r="J50" s="12"/>
      <c r="K50" s="11"/>
      <c r="L50" s="11"/>
      <c r="M50" s="11"/>
      <c r="N50" s="11"/>
      <c r="O50" s="275"/>
      <c r="P50" s="89"/>
      <c r="Q50" s="12"/>
      <c r="R50" s="13"/>
      <c r="S50" s="13"/>
      <c r="T50" s="13"/>
      <c r="U50" s="11"/>
      <c r="V50" s="96"/>
      <c r="W50" s="92"/>
      <c r="X50" s="14"/>
      <c r="Y50" s="11"/>
      <c r="Z50" s="11"/>
      <c r="AA50" s="11">
        <v>30</v>
      </c>
      <c r="AB50" s="11"/>
      <c r="AC50" s="96" t="s">
        <v>30</v>
      </c>
      <c r="AD50" s="89">
        <v>2</v>
      </c>
      <c r="AE50" s="12"/>
      <c r="AF50" s="11"/>
      <c r="AG50" s="11"/>
      <c r="AH50" s="11"/>
      <c r="AI50" s="11"/>
      <c r="AJ50" s="96"/>
      <c r="AK50" s="92"/>
      <c r="AL50" s="14"/>
      <c r="AM50" s="11"/>
      <c r="AN50" s="11"/>
      <c r="AO50" s="11"/>
      <c r="AP50" s="11"/>
      <c r="AQ50" s="96"/>
      <c r="AR50" s="93"/>
      <c r="AS50" s="12"/>
      <c r="AT50" s="11"/>
      <c r="AU50" s="11"/>
      <c r="AV50" s="11"/>
      <c r="AW50" s="280"/>
      <c r="AX50" s="96"/>
      <c r="AY50" s="92"/>
      <c r="AZ50" s="265"/>
    </row>
    <row r="51" spans="1:52" s="266" customFormat="1" ht="12.75">
      <c r="A51" s="220">
        <v>22</v>
      </c>
      <c r="B51" s="26" t="s">
        <v>93</v>
      </c>
      <c r="C51" s="85">
        <f>SUM(P51,W51,AD51,AK51,AY51)</f>
        <v>5</v>
      </c>
      <c r="D51" s="106">
        <v>60</v>
      </c>
      <c r="E51" s="77">
        <f t="shared" si="13"/>
        <v>0</v>
      </c>
      <c r="F51" s="77">
        <f t="shared" si="13"/>
        <v>0</v>
      </c>
      <c r="G51" s="77">
        <f t="shared" si="13"/>
        <v>0</v>
      </c>
      <c r="H51" s="77">
        <f t="shared" si="13"/>
        <v>60</v>
      </c>
      <c r="I51" s="77">
        <f t="shared" si="13"/>
        <v>0</v>
      </c>
      <c r="J51" s="12"/>
      <c r="K51" s="11"/>
      <c r="L51" s="11"/>
      <c r="M51" s="11"/>
      <c r="N51" s="11"/>
      <c r="O51" s="103"/>
      <c r="P51" s="89"/>
      <c r="Q51" s="12"/>
      <c r="R51" s="13"/>
      <c r="S51" s="13"/>
      <c r="T51" s="13">
        <v>30</v>
      </c>
      <c r="U51" s="11"/>
      <c r="V51" s="96" t="s">
        <v>30</v>
      </c>
      <c r="W51" s="92">
        <v>2</v>
      </c>
      <c r="X51" s="14"/>
      <c r="Y51" s="11"/>
      <c r="Z51" s="11"/>
      <c r="AA51" s="11">
        <v>30</v>
      </c>
      <c r="AB51" s="11"/>
      <c r="AC51" s="96" t="s">
        <v>31</v>
      </c>
      <c r="AD51" s="89">
        <v>3</v>
      </c>
      <c r="AE51" s="12"/>
      <c r="AF51" s="11"/>
      <c r="AG51" s="11"/>
      <c r="AH51" s="11"/>
      <c r="AI51" s="11"/>
      <c r="AJ51" s="96"/>
      <c r="AK51" s="92"/>
      <c r="AL51" s="14"/>
      <c r="AM51" s="11"/>
      <c r="AN51" s="11"/>
      <c r="AO51" s="11"/>
      <c r="AP51" s="11"/>
      <c r="AQ51" s="96"/>
      <c r="AR51" s="93"/>
      <c r="AS51" s="12"/>
      <c r="AT51" s="11"/>
      <c r="AU51" s="11"/>
      <c r="AV51" s="11"/>
      <c r="AW51" s="280"/>
      <c r="AX51" s="96"/>
      <c r="AY51" s="92"/>
      <c r="AZ51" s="265"/>
    </row>
    <row r="52" spans="1:52" s="266" customFormat="1" ht="12.75">
      <c r="A52" s="220">
        <v>23</v>
      </c>
      <c r="B52" s="26" t="s">
        <v>89</v>
      </c>
      <c r="C52" s="85">
        <v>2</v>
      </c>
      <c r="D52" s="106">
        <v>30</v>
      </c>
      <c r="E52" s="77">
        <f t="shared" si="13"/>
        <v>0</v>
      </c>
      <c r="F52" s="77">
        <f t="shared" si="13"/>
        <v>0</v>
      </c>
      <c r="G52" s="77">
        <f t="shared" si="13"/>
        <v>0</v>
      </c>
      <c r="H52" s="77">
        <v>30</v>
      </c>
      <c r="I52" s="77">
        <f t="shared" si="13"/>
        <v>0</v>
      </c>
      <c r="J52" s="12"/>
      <c r="K52" s="11"/>
      <c r="L52" s="11"/>
      <c r="M52" s="11"/>
      <c r="N52" s="11"/>
      <c r="O52" s="96"/>
      <c r="P52" s="91"/>
      <c r="Q52" s="14"/>
      <c r="R52" s="11"/>
      <c r="S52" s="11"/>
      <c r="T52" s="11"/>
      <c r="U52" s="11"/>
      <c r="V52" s="96"/>
      <c r="W52" s="92"/>
      <c r="X52" s="14"/>
      <c r="Y52" s="11"/>
      <c r="Z52" s="11"/>
      <c r="AA52" s="11"/>
      <c r="AB52" s="11"/>
      <c r="AC52" s="96"/>
      <c r="AD52" s="89"/>
      <c r="AE52" s="12"/>
      <c r="AF52" s="11"/>
      <c r="AG52" s="11"/>
      <c r="AH52" s="11"/>
      <c r="AI52" s="11"/>
      <c r="AJ52" s="96"/>
      <c r="AK52" s="92"/>
      <c r="AL52" s="14"/>
      <c r="AM52" s="11"/>
      <c r="AN52" s="11"/>
      <c r="AO52" s="11">
        <v>30</v>
      </c>
      <c r="AP52" s="11"/>
      <c r="AQ52" s="96" t="s">
        <v>30</v>
      </c>
      <c r="AR52" s="93">
        <v>2</v>
      </c>
      <c r="AS52" s="12"/>
      <c r="AT52" s="11"/>
      <c r="AU52" s="11"/>
      <c r="AV52" s="11"/>
      <c r="AW52" s="280"/>
      <c r="AX52" s="96"/>
      <c r="AY52" s="92"/>
      <c r="AZ52" s="265"/>
    </row>
    <row r="53" spans="1:52" s="266" customFormat="1" ht="12.75">
      <c r="A53" s="220">
        <v>24</v>
      </c>
      <c r="B53" s="26" t="s">
        <v>94</v>
      </c>
      <c r="C53" s="85">
        <v>5</v>
      </c>
      <c r="D53" s="106">
        <v>60</v>
      </c>
      <c r="E53" s="77">
        <v>0</v>
      </c>
      <c r="F53" s="77">
        <v>0</v>
      </c>
      <c r="G53" s="77">
        <v>0</v>
      </c>
      <c r="H53" s="77">
        <v>60</v>
      </c>
      <c r="I53" s="77">
        <v>0</v>
      </c>
      <c r="J53" s="12"/>
      <c r="K53" s="11"/>
      <c r="L53" s="11"/>
      <c r="M53" s="11"/>
      <c r="N53" s="11"/>
      <c r="O53" s="96"/>
      <c r="P53" s="91"/>
      <c r="Q53" s="14"/>
      <c r="R53" s="11"/>
      <c r="S53" s="11"/>
      <c r="T53" s="11"/>
      <c r="U53" s="11"/>
      <c r="V53" s="96"/>
      <c r="W53" s="92"/>
      <c r="X53" s="14"/>
      <c r="Y53" s="11"/>
      <c r="Z53" s="11"/>
      <c r="AA53" s="11"/>
      <c r="AB53" s="11"/>
      <c r="AC53" s="96"/>
      <c r="AD53" s="89"/>
      <c r="AE53" s="12"/>
      <c r="AF53" s="11"/>
      <c r="AG53" s="11"/>
      <c r="AH53" s="11">
        <v>30</v>
      </c>
      <c r="AI53" s="11"/>
      <c r="AJ53" s="96" t="s">
        <v>30</v>
      </c>
      <c r="AK53" s="92">
        <v>2</v>
      </c>
      <c r="AL53" s="14"/>
      <c r="AM53" s="11"/>
      <c r="AN53" s="11"/>
      <c r="AO53" s="11">
        <v>30</v>
      </c>
      <c r="AP53" s="11"/>
      <c r="AQ53" s="96" t="s">
        <v>31</v>
      </c>
      <c r="AR53" s="93">
        <v>3</v>
      </c>
      <c r="AS53" s="12"/>
      <c r="AT53" s="11"/>
      <c r="AU53" s="11"/>
      <c r="AV53" s="11"/>
      <c r="AW53" s="280"/>
      <c r="AX53" s="96"/>
      <c r="AY53" s="92"/>
      <c r="AZ53" s="265"/>
    </row>
    <row r="54" spans="1:52" s="266" customFormat="1" ht="12.75">
      <c r="A54" s="220">
        <v>25</v>
      </c>
      <c r="B54" s="27" t="s">
        <v>51</v>
      </c>
      <c r="C54" s="85">
        <v>3</v>
      </c>
      <c r="D54" s="106">
        <v>30</v>
      </c>
      <c r="E54" s="77">
        <f t="shared" si="13"/>
        <v>0</v>
      </c>
      <c r="F54" s="77">
        <f t="shared" si="13"/>
        <v>0</v>
      </c>
      <c r="G54" s="77">
        <f t="shared" si="13"/>
        <v>0</v>
      </c>
      <c r="H54" s="77">
        <f t="shared" si="13"/>
        <v>30</v>
      </c>
      <c r="I54" s="77">
        <f t="shared" si="13"/>
        <v>0</v>
      </c>
      <c r="J54" s="12"/>
      <c r="K54" s="11"/>
      <c r="L54" s="11"/>
      <c r="M54" s="11"/>
      <c r="N54" s="11"/>
      <c r="O54" s="96"/>
      <c r="P54" s="91"/>
      <c r="Q54" s="14"/>
      <c r="R54" s="11"/>
      <c r="S54" s="11"/>
      <c r="T54" s="11"/>
      <c r="U54" s="11"/>
      <c r="V54" s="96"/>
      <c r="W54" s="92"/>
      <c r="X54" s="14"/>
      <c r="Y54" s="11"/>
      <c r="Z54" s="11"/>
      <c r="AA54" s="11"/>
      <c r="AB54" s="11"/>
      <c r="AC54" s="96"/>
      <c r="AD54" s="92"/>
      <c r="AE54" s="12"/>
      <c r="AF54" s="11"/>
      <c r="AG54" s="11"/>
      <c r="AH54" s="11"/>
      <c r="AI54" s="11"/>
      <c r="AJ54" s="96"/>
      <c r="AK54" s="92"/>
      <c r="AL54" s="14"/>
      <c r="AM54" s="11"/>
      <c r="AN54" s="11"/>
      <c r="AO54" s="11"/>
      <c r="AP54" s="11"/>
      <c r="AQ54" s="96"/>
      <c r="AR54" s="93"/>
      <c r="AS54" s="12"/>
      <c r="AT54" s="11"/>
      <c r="AU54" s="11"/>
      <c r="AV54" s="11">
        <v>30</v>
      </c>
      <c r="AW54" s="280"/>
      <c r="AX54" s="96" t="s">
        <v>31</v>
      </c>
      <c r="AY54" s="92">
        <v>3</v>
      </c>
      <c r="AZ54" s="265"/>
    </row>
    <row r="55" spans="1:52" s="266" customFormat="1" ht="12.75">
      <c r="A55" s="220">
        <v>26</v>
      </c>
      <c r="B55" s="28" t="s">
        <v>50</v>
      </c>
      <c r="C55" s="85">
        <f>SUM(P55,W55,AD55,AK55,AR55,AY55)</f>
        <v>6</v>
      </c>
      <c r="D55" s="106">
        <v>60</v>
      </c>
      <c r="E55" s="77">
        <f t="shared" si="13"/>
        <v>0</v>
      </c>
      <c r="F55" s="77">
        <f t="shared" si="13"/>
        <v>0</v>
      </c>
      <c r="G55" s="77">
        <f t="shared" si="13"/>
        <v>0</v>
      </c>
      <c r="H55" s="77">
        <f t="shared" si="13"/>
        <v>60</v>
      </c>
      <c r="I55" s="77">
        <f t="shared" si="13"/>
        <v>0</v>
      </c>
      <c r="J55" s="12"/>
      <c r="K55" s="11"/>
      <c r="L55" s="11"/>
      <c r="M55" s="11"/>
      <c r="N55" s="11"/>
      <c r="O55" s="96"/>
      <c r="P55" s="92"/>
      <c r="Q55" s="14"/>
      <c r="R55" s="11"/>
      <c r="S55" s="11"/>
      <c r="T55" s="13"/>
      <c r="U55" s="101"/>
      <c r="V55" s="96"/>
      <c r="W55" s="92"/>
      <c r="X55" s="66"/>
      <c r="Y55" s="31"/>
      <c r="Z55" s="30"/>
      <c r="AA55" s="31">
        <v>30</v>
      </c>
      <c r="AB55" s="101"/>
      <c r="AC55" s="276" t="s">
        <v>30</v>
      </c>
      <c r="AD55" s="193">
        <v>2</v>
      </c>
      <c r="AE55" s="12"/>
      <c r="AF55" s="11"/>
      <c r="AG55" s="11"/>
      <c r="AH55" s="11">
        <v>30</v>
      </c>
      <c r="AI55" s="11"/>
      <c r="AJ55" s="96" t="s">
        <v>31</v>
      </c>
      <c r="AK55" s="100">
        <v>4</v>
      </c>
      <c r="AL55" s="14"/>
      <c r="AM55" s="11"/>
      <c r="AN55" s="11"/>
      <c r="AO55" s="11"/>
      <c r="AP55" s="11"/>
      <c r="AQ55" s="96"/>
      <c r="AR55" s="93"/>
      <c r="AS55" s="12"/>
      <c r="AT55" s="11"/>
      <c r="AU55" s="11"/>
      <c r="AV55" s="11"/>
      <c r="AW55" s="280"/>
      <c r="AX55" s="96"/>
      <c r="AY55" s="91"/>
      <c r="AZ55" s="265"/>
    </row>
    <row r="56" spans="1:52" s="266" customFormat="1" ht="12.75">
      <c r="A56" s="220">
        <v>27</v>
      </c>
      <c r="B56" s="28" t="s">
        <v>103</v>
      </c>
      <c r="C56" s="85">
        <f>SUM(P56,W56,AD56,AK56,AR56,AY56)</f>
        <v>2</v>
      </c>
      <c r="D56" s="106">
        <v>30</v>
      </c>
      <c r="E56" s="77">
        <f t="shared" si="13"/>
        <v>0</v>
      </c>
      <c r="F56" s="77">
        <f t="shared" si="13"/>
        <v>0</v>
      </c>
      <c r="G56" s="77">
        <f t="shared" si="13"/>
        <v>0</v>
      </c>
      <c r="H56" s="77">
        <f t="shared" si="13"/>
        <v>30</v>
      </c>
      <c r="I56" s="77">
        <f t="shared" si="13"/>
        <v>0</v>
      </c>
      <c r="J56" s="12"/>
      <c r="K56" s="11"/>
      <c r="L56" s="11"/>
      <c r="M56" s="11"/>
      <c r="N56" s="11"/>
      <c r="O56" s="96"/>
      <c r="P56" s="89"/>
      <c r="Q56" s="12"/>
      <c r="R56" s="11"/>
      <c r="S56" s="11"/>
      <c r="T56" s="11"/>
      <c r="U56" s="9"/>
      <c r="V56" s="96"/>
      <c r="W56" s="92"/>
      <c r="X56" s="14"/>
      <c r="Y56" s="10"/>
      <c r="Z56" s="10"/>
      <c r="AA56" s="10"/>
      <c r="AB56" s="9"/>
      <c r="AC56" s="95"/>
      <c r="AD56" s="91"/>
      <c r="AE56" s="12"/>
      <c r="AF56" s="11"/>
      <c r="AG56" s="11"/>
      <c r="AH56" s="11"/>
      <c r="AI56" s="11"/>
      <c r="AJ56" s="96"/>
      <c r="AK56" s="100"/>
      <c r="AL56" s="14"/>
      <c r="AM56" s="11"/>
      <c r="AN56" s="11"/>
      <c r="AO56" s="11"/>
      <c r="AP56" s="11"/>
      <c r="AQ56" s="96"/>
      <c r="AR56" s="93"/>
      <c r="AS56" s="12"/>
      <c r="AT56" s="11"/>
      <c r="AU56" s="11"/>
      <c r="AV56" s="11">
        <v>30</v>
      </c>
      <c r="AW56" s="280"/>
      <c r="AX56" s="96" t="s">
        <v>30</v>
      </c>
      <c r="AY56" s="92">
        <v>2</v>
      </c>
      <c r="AZ56" s="265"/>
    </row>
    <row r="57" spans="1:52" s="266" customFormat="1" ht="13.5" thickBot="1">
      <c r="A57" s="260">
        <v>28</v>
      </c>
      <c r="B57" s="32" t="s">
        <v>79</v>
      </c>
      <c r="C57" s="86">
        <f>SUM(P57,W57,AD57,AK57,AR57,AY57)</f>
        <v>16</v>
      </c>
      <c r="D57" s="273">
        <v>180</v>
      </c>
      <c r="E57" s="77">
        <f t="shared" si="13"/>
        <v>0</v>
      </c>
      <c r="F57" s="77">
        <f t="shared" si="13"/>
        <v>0</v>
      </c>
      <c r="G57" s="77">
        <f t="shared" si="13"/>
        <v>0</v>
      </c>
      <c r="H57" s="77">
        <f t="shared" si="13"/>
        <v>180</v>
      </c>
      <c r="I57" s="77">
        <f t="shared" si="13"/>
        <v>0</v>
      </c>
      <c r="J57" s="20"/>
      <c r="K57" s="18"/>
      <c r="L57" s="18"/>
      <c r="M57" s="18">
        <v>30</v>
      </c>
      <c r="N57" s="18"/>
      <c r="O57" s="99" t="s">
        <v>30</v>
      </c>
      <c r="P57" s="142">
        <v>3</v>
      </c>
      <c r="Q57" s="16"/>
      <c r="R57" s="15"/>
      <c r="S57" s="15"/>
      <c r="T57" s="15">
        <v>30</v>
      </c>
      <c r="U57" s="18"/>
      <c r="V57" s="99" t="s">
        <v>30</v>
      </c>
      <c r="W57" s="142">
        <v>3</v>
      </c>
      <c r="X57" s="19"/>
      <c r="Y57" s="18"/>
      <c r="Z57" s="18"/>
      <c r="AA57" s="18">
        <v>30</v>
      </c>
      <c r="AB57" s="18"/>
      <c r="AC57" s="99" t="s">
        <v>30</v>
      </c>
      <c r="AD57" s="142">
        <v>2</v>
      </c>
      <c r="AE57" s="16"/>
      <c r="AF57" s="18"/>
      <c r="AG57" s="18"/>
      <c r="AH57" s="18">
        <v>30</v>
      </c>
      <c r="AI57" s="18"/>
      <c r="AJ57" s="99" t="s">
        <v>30</v>
      </c>
      <c r="AK57" s="177">
        <v>3</v>
      </c>
      <c r="AL57" s="267"/>
      <c r="AM57" s="268"/>
      <c r="AN57" s="268"/>
      <c r="AO57" s="268">
        <v>30</v>
      </c>
      <c r="AP57" s="277"/>
      <c r="AQ57" s="278" t="s">
        <v>30</v>
      </c>
      <c r="AR57" s="177">
        <v>2</v>
      </c>
      <c r="AS57" s="19"/>
      <c r="AT57" s="18"/>
      <c r="AU57" s="18"/>
      <c r="AV57" s="18">
        <v>30</v>
      </c>
      <c r="AW57" s="281"/>
      <c r="AX57" s="99" t="s">
        <v>31</v>
      </c>
      <c r="AY57" s="142">
        <v>3</v>
      </c>
      <c r="AZ57" s="265"/>
    </row>
    <row r="58" spans="1:52" s="266" customFormat="1" ht="13.5" thickBot="1">
      <c r="A58" s="389" t="s">
        <v>76</v>
      </c>
      <c r="B58" s="388"/>
      <c r="C58" s="284">
        <f aca="true" t="shared" si="14" ref="C58:N58">SUM(C49:C57)</f>
        <v>49</v>
      </c>
      <c r="D58" s="284">
        <f t="shared" si="14"/>
        <v>600</v>
      </c>
      <c r="E58" s="295">
        <f t="shared" si="14"/>
        <v>0</v>
      </c>
      <c r="F58" s="286">
        <f t="shared" si="14"/>
        <v>0</v>
      </c>
      <c r="G58" s="298">
        <f t="shared" si="14"/>
        <v>0</v>
      </c>
      <c r="H58" s="286">
        <f t="shared" si="14"/>
        <v>600</v>
      </c>
      <c r="I58" s="298">
        <f t="shared" si="14"/>
        <v>0</v>
      </c>
      <c r="J58" s="301">
        <f t="shared" si="14"/>
        <v>0</v>
      </c>
      <c r="K58" s="302">
        <f t="shared" si="14"/>
        <v>0</v>
      </c>
      <c r="L58" s="303">
        <f t="shared" si="14"/>
        <v>0</v>
      </c>
      <c r="M58" s="302">
        <f t="shared" si="14"/>
        <v>30</v>
      </c>
      <c r="N58" s="304">
        <f t="shared" si="14"/>
        <v>0</v>
      </c>
      <c r="O58" s="305"/>
      <c r="P58" s="292">
        <f aca="true" t="shared" si="15" ref="P58:U58">SUM(P49:P57)</f>
        <v>3</v>
      </c>
      <c r="Q58" s="306">
        <f t="shared" si="15"/>
        <v>0</v>
      </c>
      <c r="R58" s="302">
        <f t="shared" si="15"/>
        <v>0</v>
      </c>
      <c r="S58" s="302"/>
      <c r="T58" s="302">
        <f t="shared" si="15"/>
        <v>60</v>
      </c>
      <c r="U58" s="307">
        <f t="shared" si="15"/>
        <v>0</v>
      </c>
      <c r="V58" s="308"/>
      <c r="W58" s="309">
        <f aca="true" t="shared" si="16" ref="W58:AB58">SUM(W49:W57)</f>
        <v>5</v>
      </c>
      <c r="X58" s="306">
        <f t="shared" si="16"/>
        <v>0</v>
      </c>
      <c r="Y58" s="302">
        <f t="shared" si="16"/>
        <v>0</v>
      </c>
      <c r="Z58" s="302"/>
      <c r="AA58" s="302">
        <f t="shared" si="16"/>
        <v>150</v>
      </c>
      <c r="AB58" s="307">
        <f t="shared" si="16"/>
        <v>0</v>
      </c>
      <c r="AC58" s="308"/>
      <c r="AD58" s="309">
        <f aca="true" t="shared" si="17" ref="AD58:AI58">SUM(AD49:AD57)</f>
        <v>11</v>
      </c>
      <c r="AE58" s="306">
        <f t="shared" si="17"/>
        <v>0</v>
      </c>
      <c r="AF58" s="302">
        <f t="shared" si="17"/>
        <v>0</v>
      </c>
      <c r="AG58" s="302"/>
      <c r="AH58" s="302">
        <f t="shared" si="17"/>
        <v>120</v>
      </c>
      <c r="AI58" s="307">
        <f t="shared" si="17"/>
        <v>0</v>
      </c>
      <c r="AJ58" s="308"/>
      <c r="AK58" s="309">
        <f aca="true" t="shared" si="18" ref="AK58:AP58">SUM(AK49:AK57)</f>
        <v>11</v>
      </c>
      <c r="AL58" s="306">
        <f t="shared" si="18"/>
        <v>0</v>
      </c>
      <c r="AM58" s="302">
        <f t="shared" si="18"/>
        <v>0</v>
      </c>
      <c r="AN58" s="302">
        <f t="shared" si="18"/>
        <v>0</v>
      </c>
      <c r="AO58" s="302">
        <f t="shared" si="18"/>
        <v>120</v>
      </c>
      <c r="AP58" s="307">
        <f t="shared" si="18"/>
        <v>0</v>
      </c>
      <c r="AQ58" s="308"/>
      <c r="AR58" s="309">
        <f aca="true" t="shared" si="19" ref="AR58:AW58">SUM(AR49:AR57)</f>
        <v>9</v>
      </c>
      <c r="AS58" s="306">
        <f t="shared" si="19"/>
        <v>0</v>
      </c>
      <c r="AT58" s="302">
        <f t="shared" si="19"/>
        <v>0</v>
      </c>
      <c r="AU58" s="302">
        <f t="shared" si="19"/>
        <v>0</v>
      </c>
      <c r="AV58" s="302">
        <f t="shared" si="19"/>
        <v>120</v>
      </c>
      <c r="AW58" s="310">
        <f t="shared" si="19"/>
        <v>0</v>
      </c>
      <c r="AX58" s="308"/>
      <c r="AY58" s="292">
        <f>SUM(AY49:AY57)</f>
        <v>10</v>
      </c>
      <c r="AZ58" s="265"/>
    </row>
    <row r="59" spans="1:52" s="266" customFormat="1" ht="13.5" thickBot="1">
      <c r="A59" s="221" t="s">
        <v>77</v>
      </c>
      <c r="B59" s="222"/>
      <c r="C59" s="223">
        <f aca="true" t="shared" si="20" ref="C59:N59">SUM(C44,C47,C58)</f>
        <v>165</v>
      </c>
      <c r="D59" s="223">
        <v>2130</v>
      </c>
      <c r="E59" s="223">
        <f t="shared" si="20"/>
        <v>285</v>
      </c>
      <c r="F59" s="223">
        <f t="shared" si="20"/>
        <v>90</v>
      </c>
      <c r="G59" s="223">
        <f t="shared" si="20"/>
        <v>0</v>
      </c>
      <c r="H59" s="223">
        <f t="shared" si="20"/>
        <v>1695</v>
      </c>
      <c r="I59" s="223">
        <f t="shared" si="20"/>
        <v>60</v>
      </c>
      <c r="J59" s="223">
        <f t="shared" si="20"/>
        <v>135</v>
      </c>
      <c r="K59" s="223">
        <f t="shared" si="20"/>
        <v>60</v>
      </c>
      <c r="L59" s="223">
        <f t="shared" si="20"/>
        <v>0</v>
      </c>
      <c r="M59" s="223">
        <f t="shared" si="20"/>
        <v>255</v>
      </c>
      <c r="N59" s="269">
        <f t="shared" si="20"/>
        <v>0</v>
      </c>
      <c r="O59" s="282"/>
      <c r="P59" s="283">
        <f aca="true" t="shared" si="21" ref="P59:U59">SUM(P44,P47,P58)</f>
        <v>30</v>
      </c>
      <c r="Q59" s="223">
        <f t="shared" si="21"/>
        <v>45</v>
      </c>
      <c r="R59" s="223">
        <f t="shared" si="21"/>
        <v>30</v>
      </c>
      <c r="S59" s="223">
        <f t="shared" si="21"/>
        <v>0</v>
      </c>
      <c r="T59" s="223">
        <f t="shared" si="21"/>
        <v>285</v>
      </c>
      <c r="U59" s="223">
        <f t="shared" si="21"/>
        <v>0</v>
      </c>
      <c r="V59" s="223"/>
      <c r="W59" s="223">
        <f>SUM(W44,W47,W58)</f>
        <v>29</v>
      </c>
      <c r="X59" s="223">
        <f>SUM(X44,X47,X58)</f>
        <v>30</v>
      </c>
      <c r="Y59" s="223">
        <f>SUM(Y44,Y47,Y58)</f>
        <v>0</v>
      </c>
      <c r="Z59" s="223">
        <f>SUM(Z44,Z47,Z58)</f>
        <v>0</v>
      </c>
      <c r="AA59" s="223">
        <f>SUM(AA44,AA47,AA58)</f>
        <v>345</v>
      </c>
      <c r="AB59" s="223"/>
      <c r="AC59" s="223"/>
      <c r="AD59" s="223">
        <f aca="true" t="shared" si="22" ref="AD59:AI59">SUM(AD44,AD47,AD58)</f>
        <v>30</v>
      </c>
      <c r="AE59" s="223">
        <f t="shared" si="22"/>
        <v>45</v>
      </c>
      <c r="AF59" s="269">
        <f t="shared" si="22"/>
        <v>0</v>
      </c>
      <c r="AG59" s="223">
        <f t="shared" si="22"/>
        <v>0</v>
      </c>
      <c r="AH59" s="223">
        <f t="shared" si="22"/>
        <v>330</v>
      </c>
      <c r="AI59" s="269">
        <f t="shared" si="22"/>
        <v>0</v>
      </c>
      <c r="AJ59" s="269"/>
      <c r="AK59" s="223">
        <f aca="true" t="shared" si="23" ref="AK59:AP59">SUM(AK44,AK47,AK58)</f>
        <v>30</v>
      </c>
      <c r="AL59" s="270">
        <f t="shared" si="23"/>
        <v>30</v>
      </c>
      <c r="AM59" s="271">
        <f t="shared" si="23"/>
        <v>0</v>
      </c>
      <c r="AN59" s="271">
        <f t="shared" si="23"/>
        <v>0</v>
      </c>
      <c r="AO59" s="270">
        <f t="shared" si="23"/>
        <v>300</v>
      </c>
      <c r="AP59" s="270">
        <f t="shared" si="23"/>
        <v>30</v>
      </c>
      <c r="AQ59" s="271"/>
      <c r="AR59" s="270">
        <f aca="true" t="shared" si="24" ref="AR59:AW59">SUM(AR44,AR47,AR58)</f>
        <v>27</v>
      </c>
      <c r="AS59" s="223">
        <f t="shared" si="24"/>
        <v>0</v>
      </c>
      <c r="AT59" s="269">
        <f t="shared" si="24"/>
        <v>0</v>
      </c>
      <c r="AU59" s="269">
        <f t="shared" si="24"/>
        <v>0</v>
      </c>
      <c r="AV59" s="223">
        <f t="shared" si="24"/>
        <v>180</v>
      </c>
      <c r="AW59" s="223">
        <f t="shared" si="24"/>
        <v>30</v>
      </c>
      <c r="AX59" s="269"/>
      <c r="AY59" s="223">
        <f>SUM(AY44,AY47,AY58)</f>
        <v>19</v>
      </c>
      <c r="AZ59" s="265"/>
    </row>
    <row r="60" spans="1:52" s="266" customFormat="1" ht="13.5" thickBot="1">
      <c r="A60" s="372" t="s">
        <v>61</v>
      </c>
      <c r="B60" s="373"/>
      <c r="C60" s="124"/>
      <c r="D60" s="360"/>
      <c r="E60" s="361"/>
      <c r="F60" s="361"/>
      <c r="G60" s="361"/>
      <c r="H60" s="361"/>
      <c r="I60" s="362"/>
      <c r="J60" s="336">
        <f>SUM(J59:N59)</f>
        <v>450</v>
      </c>
      <c r="K60" s="337"/>
      <c r="L60" s="337"/>
      <c r="M60" s="337"/>
      <c r="N60" s="337"/>
      <c r="O60" s="337"/>
      <c r="P60" s="338"/>
      <c r="Q60" s="336">
        <f>SUM(Q59:U59)</f>
        <v>360</v>
      </c>
      <c r="R60" s="337"/>
      <c r="S60" s="337"/>
      <c r="T60" s="337"/>
      <c r="U60" s="337"/>
      <c r="V60" s="337"/>
      <c r="W60" s="338"/>
      <c r="X60" s="336">
        <f>SUM(X59:AB59)</f>
        <v>375</v>
      </c>
      <c r="Y60" s="337"/>
      <c r="Z60" s="337"/>
      <c r="AA60" s="337"/>
      <c r="AB60" s="337"/>
      <c r="AC60" s="337"/>
      <c r="AD60" s="338"/>
      <c r="AE60" s="336">
        <f>SUM(AE59:AI59)</f>
        <v>375</v>
      </c>
      <c r="AF60" s="337"/>
      <c r="AG60" s="337"/>
      <c r="AH60" s="337"/>
      <c r="AI60" s="337"/>
      <c r="AJ60" s="337"/>
      <c r="AK60" s="338"/>
      <c r="AL60" s="336">
        <f>SUM(AL59:AP59)</f>
        <v>360</v>
      </c>
      <c r="AM60" s="337"/>
      <c r="AN60" s="337"/>
      <c r="AO60" s="337"/>
      <c r="AP60" s="337"/>
      <c r="AQ60" s="337"/>
      <c r="AR60" s="338"/>
      <c r="AS60" s="336">
        <f>SUM(AS59:AW59)</f>
        <v>210</v>
      </c>
      <c r="AT60" s="337"/>
      <c r="AU60" s="337"/>
      <c r="AV60" s="337"/>
      <c r="AW60" s="337"/>
      <c r="AX60" s="337"/>
      <c r="AY60" s="338"/>
      <c r="AZ60" s="265"/>
    </row>
    <row r="61" spans="1:52" s="266" customFormat="1" ht="15" customHeight="1" thickBot="1">
      <c r="A61" s="370" t="s">
        <v>81</v>
      </c>
      <c r="B61" s="371"/>
      <c r="C61" s="261">
        <f>SUM(J61,Q61,X61,AE61,AL61,AS61)</f>
        <v>3</v>
      </c>
      <c r="D61" s="357" t="s">
        <v>78</v>
      </c>
      <c r="E61" s="358"/>
      <c r="F61" s="358"/>
      <c r="G61" s="358"/>
      <c r="H61" s="358"/>
      <c r="I61" s="359"/>
      <c r="J61" s="224"/>
      <c r="K61" s="354"/>
      <c r="L61" s="355"/>
      <c r="M61" s="355"/>
      <c r="N61" s="355"/>
      <c r="O61" s="355"/>
      <c r="P61" s="356"/>
      <c r="Q61" s="224"/>
      <c r="R61" s="354"/>
      <c r="S61" s="355"/>
      <c r="T61" s="355"/>
      <c r="U61" s="355"/>
      <c r="V61" s="355"/>
      <c r="W61" s="356"/>
      <c r="X61" s="224"/>
      <c r="Y61" s="354"/>
      <c r="Z61" s="355"/>
      <c r="AA61" s="355"/>
      <c r="AB61" s="355"/>
      <c r="AC61" s="355"/>
      <c r="AD61" s="356"/>
      <c r="AE61" s="224"/>
      <c r="AF61" s="354"/>
      <c r="AG61" s="355"/>
      <c r="AH61" s="355"/>
      <c r="AI61" s="355"/>
      <c r="AJ61" s="355"/>
      <c r="AK61" s="356"/>
      <c r="AL61" s="225">
        <v>3</v>
      </c>
      <c r="AM61" s="363" t="s">
        <v>78</v>
      </c>
      <c r="AN61" s="363"/>
      <c r="AO61" s="363"/>
      <c r="AP61" s="363"/>
      <c r="AQ61" s="363"/>
      <c r="AR61" s="364"/>
      <c r="AS61" s="226"/>
      <c r="AT61" s="351"/>
      <c r="AU61" s="352"/>
      <c r="AV61" s="352"/>
      <c r="AW61" s="352"/>
      <c r="AX61" s="352"/>
      <c r="AY61" s="353"/>
      <c r="AZ61" s="272"/>
    </row>
    <row r="62" spans="1:51" s="266" customFormat="1" ht="24" customHeight="1" thickBot="1">
      <c r="A62" s="368" t="s">
        <v>25</v>
      </c>
      <c r="B62" s="369"/>
      <c r="C62" s="262">
        <f>SUM(J62,Q62,X62,AE62,AL62,AS62)</f>
        <v>2</v>
      </c>
      <c r="D62" s="357"/>
      <c r="E62" s="358"/>
      <c r="F62" s="358"/>
      <c r="G62" s="358"/>
      <c r="H62" s="358"/>
      <c r="I62" s="359"/>
      <c r="J62" s="336"/>
      <c r="K62" s="337"/>
      <c r="L62" s="337"/>
      <c r="M62" s="337"/>
      <c r="N62" s="337"/>
      <c r="O62" s="337"/>
      <c r="P62" s="338"/>
      <c r="Q62" s="336">
        <v>1</v>
      </c>
      <c r="R62" s="337"/>
      <c r="S62" s="337"/>
      <c r="T62" s="337"/>
      <c r="U62" s="337"/>
      <c r="V62" s="337"/>
      <c r="W62" s="338"/>
      <c r="X62" s="336"/>
      <c r="Y62" s="337"/>
      <c r="Z62" s="337"/>
      <c r="AA62" s="337"/>
      <c r="AB62" s="337"/>
      <c r="AC62" s="337"/>
      <c r="AD62" s="338"/>
      <c r="AE62" s="336"/>
      <c r="AF62" s="337"/>
      <c r="AG62" s="337"/>
      <c r="AH62" s="337"/>
      <c r="AI62" s="337"/>
      <c r="AJ62" s="337"/>
      <c r="AK62" s="338"/>
      <c r="AL62" s="336"/>
      <c r="AM62" s="337"/>
      <c r="AN62" s="337"/>
      <c r="AO62" s="337"/>
      <c r="AP62" s="337"/>
      <c r="AQ62" s="337"/>
      <c r="AR62" s="338"/>
      <c r="AS62" s="379">
        <v>1</v>
      </c>
      <c r="AT62" s="380"/>
      <c r="AU62" s="380"/>
      <c r="AV62" s="380"/>
      <c r="AW62" s="380"/>
      <c r="AX62" s="380"/>
      <c r="AY62" s="381"/>
    </row>
    <row r="63" spans="1:52" s="266" customFormat="1" ht="24" customHeight="1" thickBot="1">
      <c r="A63" s="366" t="s">
        <v>21</v>
      </c>
      <c r="B63" s="367"/>
      <c r="C63" s="261">
        <f>SUM(D63)</f>
        <v>10</v>
      </c>
      <c r="D63" s="382">
        <v>10</v>
      </c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4"/>
      <c r="AZ63" s="272"/>
    </row>
    <row r="64" spans="1:52" s="266" customFormat="1" ht="13.5" thickBot="1">
      <c r="A64" s="227" t="s">
        <v>62</v>
      </c>
      <c r="B64" s="228"/>
      <c r="C64" s="229">
        <f>SUM(C59,C61:C63)</f>
        <v>180</v>
      </c>
      <c r="D64" s="230" t="s">
        <v>108</v>
      </c>
      <c r="E64" s="230"/>
      <c r="F64" s="230"/>
      <c r="G64" s="230"/>
      <c r="H64" s="403"/>
      <c r="I64" s="231"/>
      <c r="J64" s="376">
        <f>SUM(P59,J61,J62)</f>
        <v>30</v>
      </c>
      <c r="K64" s="377"/>
      <c r="L64" s="377"/>
      <c r="M64" s="377"/>
      <c r="N64" s="377"/>
      <c r="O64" s="377"/>
      <c r="P64" s="378"/>
      <c r="Q64" s="232"/>
      <c r="R64" s="377">
        <f>SUM(W59,Q62)</f>
        <v>30</v>
      </c>
      <c r="S64" s="377"/>
      <c r="T64" s="377"/>
      <c r="U64" s="377"/>
      <c r="V64" s="377"/>
      <c r="W64" s="378"/>
      <c r="X64" s="376">
        <f>SUM(AD59,X61,X62)</f>
        <v>30</v>
      </c>
      <c r="Y64" s="377"/>
      <c r="Z64" s="377"/>
      <c r="AA64" s="377"/>
      <c r="AB64" s="377"/>
      <c r="AC64" s="377"/>
      <c r="AD64" s="378"/>
      <c r="AE64" s="376">
        <f>SUM(AK59,AE61,AE62)</f>
        <v>30</v>
      </c>
      <c r="AF64" s="377"/>
      <c r="AG64" s="377"/>
      <c r="AH64" s="377"/>
      <c r="AI64" s="377"/>
      <c r="AJ64" s="377"/>
      <c r="AK64" s="378"/>
      <c r="AL64" s="232"/>
      <c r="AM64" s="377">
        <f>SUM(AR59,AL61,AL62)</f>
        <v>30</v>
      </c>
      <c r="AN64" s="377"/>
      <c r="AO64" s="377"/>
      <c r="AP64" s="377"/>
      <c r="AQ64" s="377"/>
      <c r="AR64" s="378"/>
      <c r="AS64" s="376">
        <f>SUM(AY59,AS61,AS62,D63)</f>
        <v>30</v>
      </c>
      <c r="AT64" s="377"/>
      <c r="AU64" s="377"/>
      <c r="AV64" s="377"/>
      <c r="AW64" s="377"/>
      <c r="AX64" s="377"/>
      <c r="AY64" s="378"/>
      <c r="AZ64" s="265"/>
    </row>
    <row r="65" spans="1:53" ht="15">
      <c r="A65" s="5"/>
      <c r="B65" s="400" t="s">
        <v>80</v>
      </c>
      <c r="C65" s="400"/>
      <c r="D65" s="400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6"/>
      <c r="BA65" s="266"/>
    </row>
    <row r="66" spans="1:53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6"/>
      <c r="X66" s="396"/>
      <c r="Y66" s="396"/>
      <c r="Z66" s="396"/>
      <c r="AA66" s="396"/>
      <c r="AB66" s="396"/>
      <c r="AC66" s="396"/>
      <c r="AD66" s="396"/>
      <c r="AE66" s="396"/>
      <c r="AF66" s="7"/>
      <c r="AG66" s="7"/>
      <c r="AH66" s="7"/>
      <c r="AI66" s="7"/>
      <c r="AJ66" s="8"/>
      <c r="AK66" s="8"/>
      <c r="AL66" s="6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47"/>
      <c r="AZ66" s="56"/>
      <c r="BA66" s="56"/>
    </row>
    <row r="67" spans="1:53" ht="16.5" customHeight="1">
      <c r="A67" s="55"/>
      <c r="B67" s="398"/>
      <c r="C67" s="399"/>
      <c r="D67" s="399"/>
      <c r="E67" s="399"/>
      <c r="F67" s="399"/>
      <c r="G67" s="399"/>
      <c r="H67" s="399"/>
      <c r="I67" s="365"/>
      <c r="J67" s="365"/>
      <c r="K67" s="365"/>
      <c r="L67" s="365"/>
      <c r="M67" s="365"/>
      <c r="N67" s="365"/>
      <c r="O67" s="58"/>
      <c r="P67" s="58"/>
      <c r="Q67" s="6"/>
      <c r="R67" s="6"/>
      <c r="S67" s="6"/>
      <c r="T67" s="6"/>
      <c r="U67" s="6"/>
      <c r="V67" s="6"/>
      <c r="W67" s="6"/>
      <c r="X67" s="396"/>
      <c r="Y67" s="397"/>
      <c r="Z67" s="397"/>
      <c r="AA67" s="397"/>
      <c r="AB67" s="397"/>
      <c r="AC67" s="397"/>
      <c r="AD67" s="397"/>
      <c r="AE67" s="397"/>
      <c r="AF67" s="7"/>
      <c r="AG67" s="7"/>
      <c r="AH67" s="7"/>
      <c r="AI67" s="7"/>
      <c r="AJ67" s="8"/>
      <c r="AK67" s="8"/>
      <c r="AL67" s="6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47"/>
      <c r="AZ67" s="56"/>
      <c r="BA67" s="56"/>
    </row>
    <row r="68" spans="1:53" ht="16.5" customHeight="1">
      <c r="A68" s="55"/>
      <c r="B68" s="6"/>
      <c r="C68" s="57"/>
      <c r="D68" s="57"/>
      <c r="E68" s="57"/>
      <c r="F68" s="57"/>
      <c r="G68" s="57"/>
      <c r="H68" s="57"/>
      <c r="I68" s="365"/>
      <c r="J68" s="365"/>
      <c r="K68" s="365"/>
      <c r="L68" s="365"/>
      <c r="M68" s="365"/>
      <c r="N68" s="365"/>
      <c r="O68" s="58"/>
      <c r="P68" s="58"/>
      <c r="Q68" s="6"/>
      <c r="R68" s="6"/>
      <c r="S68" s="6"/>
      <c r="T68" s="6"/>
      <c r="U68" s="6"/>
      <c r="V68" s="6"/>
      <c r="W68" s="6"/>
      <c r="X68" s="396" t="s">
        <v>24</v>
      </c>
      <c r="Y68" s="396"/>
      <c r="Z68" s="396"/>
      <c r="AA68" s="396"/>
      <c r="AB68" s="396"/>
      <c r="AC68" s="396"/>
      <c r="AD68" s="396"/>
      <c r="AE68" s="396"/>
      <c r="AF68" s="7"/>
      <c r="AG68" s="7"/>
      <c r="AH68" s="7"/>
      <c r="AI68" s="7"/>
      <c r="AJ68" s="8"/>
      <c r="AK68" s="8"/>
      <c r="AL68" s="6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7"/>
      <c r="AZ68" s="56"/>
      <c r="BA68" s="56"/>
    </row>
    <row r="69" spans="1:53" ht="16.5" customHeight="1">
      <c r="A69" s="55"/>
      <c r="B69" s="6"/>
      <c r="C69" s="57"/>
      <c r="D69" s="57"/>
      <c r="E69" s="57"/>
      <c r="F69" s="57"/>
      <c r="G69" s="57"/>
      <c r="H69" s="57"/>
      <c r="I69" s="58"/>
      <c r="J69" s="58"/>
      <c r="K69" s="58"/>
      <c r="L69" s="58"/>
      <c r="M69" s="58"/>
      <c r="N69" s="58"/>
      <c r="O69" s="58"/>
      <c r="P69" s="58"/>
      <c r="Q69" s="6"/>
      <c r="R69" s="6"/>
      <c r="S69" s="6"/>
      <c r="T69" s="6"/>
      <c r="U69" s="6"/>
      <c r="V69" s="6"/>
      <c r="W69" s="6"/>
      <c r="X69" s="396" t="s">
        <v>19</v>
      </c>
      <c r="Y69" s="397"/>
      <c r="Z69" s="397"/>
      <c r="AA69" s="397"/>
      <c r="AB69" s="397"/>
      <c r="AC69" s="397"/>
      <c r="AD69" s="397"/>
      <c r="AE69" s="397"/>
      <c r="AF69" s="7"/>
      <c r="AG69" s="7"/>
      <c r="AH69" s="7"/>
      <c r="AI69" s="7"/>
      <c r="AJ69" s="8"/>
      <c r="AK69" s="8"/>
      <c r="AL69" s="6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7"/>
      <c r="AZ69" s="56"/>
      <c r="BA69" s="56"/>
    </row>
    <row r="70" spans="1:53" ht="1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BA70" s="56"/>
    </row>
  </sheetData>
  <sheetProtection/>
  <mergeCells count="70">
    <mergeCell ref="X68:AE68"/>
    <mergeCell ref="X69:AE69"/>
    <mergeCell ref="B67:H67"/>
    <mergeCell ref="K61:P61"/>
    <mergeCell ref="J64:P64"/>
    <mergeCell ref="B65:R65"/>
    <mergeCell ref="X67:AE67"/>
    <mergeCell ref="AE62:AK62"/>
    <mergeCell ref="X66:AE66"/>
    <mergeCell ref="Y61:AD61"/>
    <mergeCell ref="AL10:AY10"/>
    <mergeCell ref="AS11:AY11"/>
    <mergeCell ref="D10:I10"/>
    <mergeCell ref="B10:B12"/>
    <mergeCell ref="A10:A12"/>
    <mergeCell ref="D11:D12"/>
    <mergeCell ref="E11:I11"/>
    <mergeCell ref="AL60:AR60"/>
    <mergeCell ref="D62:I62"/>
    <mergeCell ref="A48:AY48"/>
    <mergeCell ref="A45:AY45"/>
    <mergeCell ref="A47:B47"/>
    <mergeCell ref="X62:AD62"/>
    <mergeCell ref="A58:B58"/>
    <mergeCell ref="AS64:AY64"/>
    <mergeCell ref="J62:P62"/>
    <mergeCell ref="AL62:AR62"/>
    <mergeCell ref="AS62:AY62"/>
    <mergeCell ref="AM64:AR64"/>
    <mergeCell ref="Q62:W62"/>
    <mergeCell ref="AE64:AK64"/>
    <mergeCell ref="R64:W64"/>
    <mergeCell ref="X64:AD64"/>
    <mergeCell ref="D63:AY63"/>
    <mergeCell ref="C4:S4"/>
    <mergeCell ref="I67:N68"/>
    <mergeCell ref="A63:B63"/>
    <mergeCell ref="A62:B62"/>
    <mergeCell ref="R61:W61"/>
    <mergeCell ref="Q60:W60"/>
    <mergeCell ref="A61:B61"/>
    <mergeCell ref="A60:B60"/>
    <mergeCell ref="A44:B44"/>
    <mergeCell ref="A37:AY37"/>
    <mergeCell ref="AL8:AT8"/>
    <mergeCell ref="AT61:AY61"/>
    <mergeCell ref="AF61:AK61"/>
    <mergeCell ref="D61:I61"/>
    <mergeCell ref="AS60:AY60"/>
    <mergeCell ref="D60:I60"/>
    <mergeCell ref="J60:P60"/>
    <mergeCell ref="AM61:AR61"/>
    <mergeCell ref="X60:AD60"/>
    <mergeCell ref="AE60:AK60"/>
    <mergeCell ref="C3:S3"/>
    <mergeCell ref="AL11:AR11"/>
    <mergeCell ref="X11:AD11"/>
    <mergeCell ref="C5:S5"/>
    <mergeCell ref="J11:P11"/>
    <mergeCell ref="Q11:W11"/>
    <mergeCell ref="J10:W10"/>
    <mergeCell ref="C10:C12"/>
    <mergeCell ref="AE11:AK11"/>
    <mergeCell ref="X10:AK10"/>
    <mergeCell ref="A13:AY13"/>
    <mergeCell ref="A14:AY14"/>
    <mergeCell ref="A22:AY22"/>
    <mergeCell ref="A25:AY25"/>
    <mergeCell ref="A30:AY30"/>
    <mergeCell ref="A35:AY35"/>
  </mergeCells>
  <printOptions horizontalCentered="1" verticalCentered="1"/>
  <pageMargins left="0" right="0" top="0" bottom="0" header="0.31496062992125984" footer="0.31496062992125984"/>
  <pageSetup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K72"/>
  <sheetViews>
    <sheetView tabSelected="1" view="pageBreakPreview" zoomScale="70" zoomScaleNormal="60" zoomScaleSheetLayoutView="70" zoomScalePageLayoutView="0" workbookViewId="0" topLeftCell="A15">
      <selection activeCell="D60" sqref="D60"/>
    </sheetView>
  </sheetViews>
  <sheetFormatPr defaultColWidth="8.796875" defaultRowHeight="14.25"/>
  <cols>
    <col min="1" max="1" width="3.19921875" style="34" customWidth="1"/>
    <col min="2" max="2" width="31.09765625" style="34" customWidth="1"/>
    <col min="3" max="3" width="4.5" style="34" customWidth="1"/>
    <col min="4" max="4" width="5.09765625" style="34" customWidth="1"/>
    <col min="5" max="6" width="5" style="34" customWidth="1"/>
    <col min="7" max="7" width="4.5" style="34" customWidth="1"/>
    <col min="8" max="8" width="5.09765625" style="34" customWidth="1"/>
    <col min="9" max="9" width="5" style="34" customWidth="1"/>
    <col min="10" max="51" width="4.09765625" style="34" customWidth="1"/>
    <col min="52" max="52" width="0.59375" style="34" customWidth="1"/>
    <col min="53" max="16384" width="9" style="34" customWidth="1"/>
  </cols>
  <sheetData>
    <row r="1" spans="2:31" ht="15.75">
      <c r="B1" s="35" t="s">
        <v>96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7"/>
      <c r="W1" s="37"/>
      <c r="X1" s="38"/>
      <c r="Y1" s="38"/>
      <c r="Z1" s="38"/>
      <c r="AA1" s="38"/>
      <c r="AB1" s="38"/>
      <c r="AC1" s="38"/>
      <c r="AD1" s="38"/>
      <c r="AE1" s="38"/>
    </row>
    <row r="2" spans="2:31" ht="15.75">
      <c r="B2" s="35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  <c r="W2" s="37"/>
      <c r="X2" s="38"/>
      <c r="Y2" s="38"/>
      <c r="Z2" s="38"/>
      <c r="AA2" s="38"/>
      <c r="AB2" s="38"/>
      <c r="AC2" s="38"/>
      <c r="AD2" s="38"/>
      <c r="AE2" s="38"/>
    </row>
    <row r="3" spans="1:52" ht="18">
      <c r="A3" s="40"/>
      <c r="B3" s="63" t="s">
        <v>73</v>
      </c>
      <c r="C3" s="402" t="s">
        <v>74</v>
      </c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40"/>
    </row>
    <row r="4" spans="1:52" ht="16.5">
      <c r="A4" s="2"/>
      <c r="B4" s="63" t="s">
        <v>63</v>
      </c>
      <c r="C4" s="401" t="s">
        <v>66</v>
      </c>
      <c r="D4" s="401"/>
      <c r="E4" s="401"/>
      <c r="F4" s="401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6.5">
      <c r="A5" s="2"/>
      <c r="B5" s="64" t="s">
        <v>65</v>
      </c>
      <c r="C5" s="401" t="s">
        <v>90</v>
      </c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6.5">
      <c r="A6" s="2"/>
      <c r="B6" s="42" t="s">
        <v>13</v>
      </c>
      <c r="C6" s="43" t="s">
        <v>26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5">
      <c r="A7" s="40"/>
      <c r="B7" s="42" t="s">
        <v>14</v>
      </c>
      <c r="C7" s="43" t="s">
        <v>45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40"/>
    </row>
    <row r="8" spans="1:52" ht="14.25" customHeight="1">
      <c r="A8" s="40"/>
      <c r="B8" s="44" t="s">
        <v>15</v>
      </c>
      <c r="C8" s="45" t="s">
        <v>27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6"/>
      <c r="Z8" s="46"/>
      <c r="AA8" s="46"/>
      <c r="AB8" s="46"/>
      <c r="AC8" s="46"/>
      <c r="AD8" s="46"/>
      <c r="AE8" s="46"/>
      <c r="AF8" s="3"/>
      <c r="AG8" s="3"/>
      <c r="AH8" s="3"/>
      <c r="AI8" s="3"/>
      <c r="AJ8" s="3"/>
      <c r="AK8" s="3"/>
      <c r="AL8" s="350" t="s">
        <v>23</v>
      </c>
      <c r="AM8" s="350"/>
      <c r="AN8" s="350"/>
      <c r="AO8" s="350"/>
      <c r="AP8" s="350"/>
      <c r="AQ8" s="350"/>
      <c r="AR8" s="350"/>
      <c r="AS8" s="350"/>
      <c r="AT8" s="350"/>
      <c r="AU8" s="4"/>
      <c r="AV8" s="4"/>
      <c r="AW8" s="4"/>
      <c r="AX8" s="4"/>
      <c r="AY8" s="4"/>
      <c r="AZ8" s="3"/>
    </row>
    <row r="9" spans="1:52" ht="15" thickBot="1">
      <c r="A9" s="40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81" customFormat="1" ht="15.75" customHeight="1" thickBot="1">
      <c r="A10" s="392" t="s">
        <v>0</v>
      </c>
      <c r="B10" s="390" t="s">
        <v>17</v>
      </c>
      <c r="C10" s="348" t="s">
        <v>2</v>
      </c>
      <c r="D10" s="336" t="s">
        <v>20</v>
      </c>
      <c r="E10" s="337"/>
      <c r="F10" s="337"/>
      <c r="G10" s="337"/>
      <c r="H10" s="337"/>
      <c r="I10" s="338"/>
      <c r="J10" s="336" t="s">
        <v>3</v>
      </c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8"/>
      <c r="X10" s="336" t="s">
        <v>4</v>
      </c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8"/>
      <c r="AL10" s="336" t="s">
        <v>5</v>
      </c>
      <c r="AM10" s="337"/>
      <c r="AN10" s="337"/>
      <c r="AO10" s="337"/>
      <c r="AP10" s="337"/>
      <c r="AQ10" s="337"/>
      <c r="AR10" s="337"/>
      <c r="AS10" s="337"/>
      <c r="AT10" s="337"/>
      <c r="AU10" s="337"/>
      <c r="AV10" s="337"/>
      <c r="AW10" s="337"/>
      <c r="AX10" s="337"/>
      <c r="AY10" s="338"/>
      <c r="AZ10" s="80"/>
    </row>
    <row r="11" spans="1:52" s="81" customFormat="1" ht="15.75" customHeight="1" thickBot="1">
      <c r="A11" s="393"/>
      <c r="B11" s="391"/>
      <c r="C11" s="349"/>
      <c r="D11" s="394" t="s">
        <v>6</v>
      </c>
      <c r="E11" s="336" t="s">
        <v>7</v>
      </c>
      <c r="F11" s="337"/>
      <c r="G11" s="337"/>
      <c r="H11" s="337"/>
      <c r="I11" s="338"/>
      <c r="J11" s="336">
        <v>1</v>
      </c>
      <c r="K11" s="337"/>
      <c r="L11" s="337"/>
      <c r="M11" s="337"/>
      <c r="N11" s="337"/>
      <c r="O11" s="337"/>
      <c r="P11" s="338"/>
      <c r="Q11" s="336">
        <v>2</v>
      </c>
      <c r="R11" s="337"/>
      <c r="S11" s="337"/>
      <c r="T11" s="337"/>
      <c r="U11" s="337"/>
      <c r="V11" s="337"/>
      <c r="W11" s="338"/>
      <c r="X11" s="336">
        <v>3</v>
      </c>
      <c r="Y11" s="337"/>
      <c r="Z11" s="337"/>
      <c r="AA11" s="337"/>
      <c r="AB11" s="337"/>
      <c r="AC11" s="337"/>
      <c r="AD11" s="338"/>
      <c r="AE11" s="336">
        <v>4</v>
      </c>
      <c r="AF11" s="337"/>
      <c r="AG11" s="337"/>
      <c r="AH11" s="337"/>
      <c r="AI11" s="337"/>
      <c r="AJ11" s="337"/>
      <c r="AK11" s="338"/>
      <c r="AL11" s="336">
        <v>5</v>
      </c>
      <c r="AM11" s="337"/>
      <c r="AN11" s="337"/>
      <c r="AO11" s="337"/>
      <c r="AP11" s="337"/>
      <c r="AQ11" s="337"/>
      <c r="AR11" s="338"/>
      <c r="AS11" s="336">
        <v>6</v>
      </c>
      <c r="AT11" s="337"/>
      <c r="AU11" s="337"/>
      <c r="AV11" s="337"/>
      <c r="AW11" s="337"/>
      <c r="AX11" s="337"/>
      <c r="AY11" s="338"/>
      <c r="AZ11" s="80"/>
    </row>
    <row r="12" spans="1:52" s="81" customFormat="1" ht="45" customHeight="1" thickBot="1">
      <c r="A12" s="393"/>
      <c r="B12" s="391"/>
      <c r="C12" s="349"/>
      <c r="D12" s="395"/>
      <c r="E12" s="247" t="s">
        <v>8</v>
      </c>
      <c r="F12" s="113" t="s">
        <v>9</v>
      </c>
      <c r="G12" s="113" t="s">
        <v>10</v>
      </c>
      <c r="H12" s="113" t="s">
        <v>11</v>
      </c>
      <c r="I12" s="114" t="s">
        <v>12</v>
      </c>
      <c r="J12" s="115" t="s">
        <v>8</v>
      </c>
      <c r="K12" s="111" t="s">
        <v>9</v>
      </c>
      <c r="L12" s="112" t="s">
        <v>10</v>
      </c>
      <c r="M12" s="112" t="s">
        <v>11</v>
      </c>
      <c r="N12" s="116" t="s">
        <v>12</v>
      </c>
      <c r="O12" s="117" t="s">
        <v>1</v>
      </c>
      <c r="P12" s="118" t="s">
        <v>56</v>
      </c>
      <c r="Q12" s="115" t="s">
        <v>8</v>
      </c>
      <c r="R12" s="111" t="s">
        <v>9</v>
      </c>
      <c r="S12" s="112" t="s">
        <v>10</v>
      </c>
      <c r="T12" s="112" t="s">
        <v>11</v>
      </c>
      <c r="U12" s="116" t="s">
        <v>12</v>
      </c>
      <c r="V12" s="117" t="s">
        <v>1</v>
      </c>
      <c r="W12" s="118" t="s">
        <v>56</v>
      </c>
      <c r="X12" s="115" t="s">
        <v>8</v>
      </c>
      <c r="Y12" s="111" t="s">
        <v>9</v>
      </c>
      <c r="Z12" s="112" t="s">
        <v>10</v>
      </c>
      <c r="AA12" s="112" t="s">
        <v>11</v>
      </c>
      <c r="AB12" s="116" t="s">
        <v>12</v>
      </c>
      <c r="AC12" s="117" t="s">
        <v>1</v>
      </c>
      <c r="AD12" s="118" t="s">
        <v>56</v>
      </c>
      <c r="AE12" s="115" t="s">
        <v>8</v>
      </c>
      <c r="AF12" s="112" t="s">
        <v>9</v>
      </c>
      <c r="AG12" s="112" t="s">
        <v>10</v>
      </c>
      <c r="AH12" s="112" t="s">
        <v>11</v>
      </c>
      <c r="AI12" s="119" t="s">
        <v>12</v>
      </c>
      <c r="AJ12" s="117" t="s">
        <v>1</v>
      </c>
      <c r="AK12" s="118" t="s">
        <v>56</v>
      </c>
      <c r="AL12" s="115" t="s">
        <v>8</v>
      </c>
      <c r="AM12" s="112" t="s">
        <v>9</v>
      </c>
      <c r="AN12" s="112" t="s">
        <v>10</v>
      </c>
      <c r="AO12" s="112" t="s">
        <v>11</v>
      </c>
      <c r="AP12" s="116" t="s">
        <v>12</v>
      </c>
      <c r="AQ12" s="120" t="s">
        <v>1</v>
      </c>
      <c r="AR12" s="121" t="s">
        <v>2</v>
      </c>
      <c r="AS12" s="115" t="s">
        <v>8</v>
      </c>
      <c r="AT12" s="112" t="s">
        <v>9</v>
      </c>
      <c r="AU12" s="112" t="s">
        <v>10</v>
      </c>
      <c r="AV12" s="112" t="s">
        <v>11</v>
      </c>
      <c r="AW12" s="114" t="s">
        <v>12</v>
      </c>
      <c r="AX12" s="122" t="s">
        <v>1</v>
      </c>
      <c r="AY12" s="123" t="s">
        <v>56</v>
      </c>
      <c r="AZ12" s="82"/>
    </row>
    <row r="13" spans="1:52" s="81" customFormat="1" ht="13.5" thickBot="1">
      <c r="A13" s="336" t="s">
        <v>18</v>
      </c>
      <c r="B13" s="337"/>
      <c r="C13" s="337"/>
      <c r="D13" s="337"/>
      <c r="E13" s="337"/>
      <c r="F13" s="337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7"/>
      <c r="AM13" s="337"/>
      <c r="AN13" s="337"/>
      <c r="AO13" s="337"/>
      <c r="AP13" s="337"/>
      <c r="AQ13" s="337"/>
      <c r="AR13" s="337"/>
      <c r="AS13" s="337"/>
      <c r="AT13" s="337"/>
      <c r="AU13" s="337"/>
      <c r="AV13" s="337"/>
      <c r="AW13" s="337"/>
      <c r="AX13" s="337"/>
      <c r="AY13" s="338"/>
      <c r="AZ13" s="82"/>
    </row>
    <row r="14" spans="1:51" s="81" customFormat="1" ht="15.75" customHeight="1" thickBot="1">
      <c r="A14" s="339" t="s">
        <v>36</v>
      </c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0"/>
      <c r="AT14" s="340"/>
      <c r="AU14" s="340"/>
      <c r="AV14" s="340"/>
      <c r="AW14" s="340"/>
      <c r="AX14" s="340"/>
      <c r="AY14" s="341"/>
    </row>
    <row r="15" spans="1:52" s="81" customFormat="1" ht="12.75">
      <c r="A15" s="125">
        <v>1</v>
      </c>
      <c r="B15" s="26" t="s">
        <v>58</v>
      </c>
      <c r="C15" s="248">
        <f>SUM(P15,W15,AD15,AK15,AR15,AY15)</f>
        <v>50</v>
      </c>
      <c r="D15" s="249">
        <v>660</v>
      </c>
      <c r="E15" s="242">
        <f aca="true" t="shared" si="0" ref="E15:I21">SUM(J15,Q15,X15,AE15,AL15,AS15)</f>
        <v>0</v>
      </c>
      <c r="F15" s="237">
        <f t="shared" si="0"/>
        <v>0</v>
      </c>
      <c r="G15" s="237">
        <f t="shared" si="0"/>
        <v>0</v>
      </c>
      <c r="H15" s="237">
        <f t="shared" si="0"/>
        <v>660</v>
      </c>
      <c r="I15" s="75">
        <f t="shared" si="0"/>
        <v>0</v>
      </c>
      <c r="J15" s="126"/>
      <c r="K15" s="127"/>
      <c r="L15" s="83"/>
      <c r="M15" s="127">
        <v>180</v>
      </c>
      <c r="N15" s="128"/>
      <c r="O15" s="129" t="s">
        <v>30</v>
      </c>
      <c r="P15" s="130">
        <f>SUM(P16:P21)</f>
        <v>12</v>
      </c>
      <c r="Q15" s="126"/>
      <c r="R15" s="127"/>
      <c r="S15" s="83"/>
      <c r="T15" s="127">
        <v>150</v>
      </c>
      <c r="U15" s="128"/>
      <c r="V15" s="131" t="s">
        <v>31</v>
      </c>
      <c r="W15" s="132">
        <f>SUM(W16:W21)</f>
        <v>14</v>
      </c>
      <c r="X15" s="126"/>
      <c r="Y15" s="127"/>
      <c r="Z15" s="83"/>
      <c r="AA15" s="127">
        <v>120</v>
      </c>
      <c r="AB15" s="128"/>
      <c r="AC15" s="129" t="s">
        <v>30</v>
      </c>
      <c r="AD15" s="130">
        <f>SUM(AD17:AD21)</f>
        <v>8</v>
      </c>
      <c r="AE15" s="133"/>
      <c r="AF15" s="127"/>
      <c r="AG15" s="83"/>
      <c r="AH15" s="127">
        <v>90</v>
      </c>
      <c r="AI15" s="128"/>
      <c r="AJ15" s="129" t="s">
        <v>31</v>
      </c>
      <c r="AK15" s="130">
        <v>6</v>
      </c>
      <c r="AL15" s="133"/>
      <c r="AM15" s="127"/>
      <c r="AN15" s="83"/>
      <c r="AO15" s="127">
        <v>60</v>
      </c>
      <c r="AP15" s="128"/>
      <c r="AQ15" s="129" t="s">
        <v>31</v>
      </c>
      <c r="AR15" s="130">
        <v>4</v>
      </c>
      <c r="AS15" s="133"/>
      <c r="AT15" s="127"/>
      <c r="AU15" s="83"/>
      <c r="AV15" s="127">
        <v>60</v>
      </c>
      <c r="AW15" s="128"/>
      <c r="AX15" s="235" t="s">
        <v>30</v>
      </c>
      <c r="AY15" s="236">
        <v>6</v>
      </c>
      <c r="AZ15" s="82"/>
    </row>
    <row r="16" spans="1:52" s="81" customFormat="1" ht="12.75">
      <c r="A16" s="134"/>
      <c r="B16" s="26" t="s">
        <v>37</v>
      </c>
      <c r="C16" s="88">
        <f>SUM(P16,W16,AD16,AK16,AR16,AY16)</f>
        <v>5</v>
      </c>
      <c r="D16" s="182">
        <v>60</v>
      </c>
      <c r="E16" s="243">
        <f t="shared" si="0"/>
        <v>0</v>
      </c>
      <c r="F16" s="234">
        <f t="shared" si="0"/>
        <v>0</v>
      </c>
      <c r="G16" s="234">
        <f t="shared" si="0"/>
        <v>0</v>
      </c>
      <c r="H16" s="234">
        <f t="shared" si="0"/>
        <v>60</v>
      </c>
      <c r="I16" s="75">
        <f t="shared" si="0"/>
        <v>0</v>
      </c>
      <c r="J16" s="66"/>
      <c r="K16" s="10"/>
      <c r="L16" s="10"/>
      <c r="M16" s="10">
        <v>30</v>
      </c>
      <c r="N16" s="9"/>
      <c r="O16" s="95"/>
      <c r="P16" s="91">
        <v>2</v>
      </c>
      <c r="Q16" s="135"/>
      <c r="R16" s="136"/>
      <c r="S16" s="10"/>
      <c r="T16" s="10">
        <v>30</v>
      </c>
      <c r="U16" s="9"/>
      <c r="V16" s="137"/>
      <c r="W16" s="90">
        <v>3</v>
      </c>
      <c r="X16" s="66"/>
      <c r="Y16" s="10"/>
      <c r="Z16" s="10"/>
      <c r="AA16" s="10"/>
      <c r="AB16" s="9"/>
      <c r="AC16" s="95"/>
      <c r="AD16" s="91"/>
      <c r="AE16" s="138"/>
      <c r="AF16" s="10"/>
      <c r="AG16" s="10"/>
      <c r="AH16" s="10"/>
      <c r="AI16" s="9"/>
      <c r="AJ16" s="95"/>
      <c r="AK16" s="91"/>
      <c r="AL16" s="138"/>
      <c r="AM16" s="10"/>
      <c r="AN16" s="10"/>
      <c r="AO16" s="10"/>
      <c r="AP16" s="9"/>
      <c r="AQ16" s="95"/>
      <c r="AR16" s="91"/>
      <c r="AS16" s="138"/>
      <c r="AT16" s="10"/>
      <c r="AU16" s="10"/>
      <c r="AV16" s="10"/>
      <c r="AW16" s="139"/>
      <c r="AX16" s="95"/>
      <c r="AY16" s="91"/>
      <c r="AZ16" s="82"/>
    </row>
    <row r="17" spans="1:52" s="81" customFormat="1" ht="12.75">
      <c r="A17" s="134"/>
      <c r="B17" s="28" t="s">
        <v>47</v>
      </c>
      <c r="C17" s="88">
        <f>SUM(P17,W17,AD17,AK17,AR17,AY17)</f>
        <v>13</v>
      </c>
      <c r="D17" s="182">
        <v>180</v>
      </c>
      <c r="E17" s="243">
        <f t="shared" si="0"/>
        <v>0</v>
      </c>
      <c r="F17" s="234">
        <f t="shared" si="0"/>
        <v>0</v>
      </c>
      <c r="G17" s="234">
        <f t="shared" si="0"/>
        <v>0</v>
      </c>
      <c r="H17" s="234">
        <f t="shared" si="0"/>
        <v>180</v>
      </c>
      <c r="I17" s="75">
        <f t="shared" si="0"/>
        <v>0</v>
      </c>
      <c r="J17" s="66"/>
      <c r="K17" s="10"/>
      <c r="L17" s="10"/>
      <c r="M17" s="10">
        <v>30</v>
      </c>
      <c r="N17" s="9"/>
      <c r="O17" s="95"/>
      <c r="P17" s="91">
        <v>2</v>
      </c>
      <c r="Q17" s="135"/>
      <c r="R17" s="136"/>
      <c r="S17" s="10"/>
      <c r="T17" s="10">
        <v>30</v>
      </c>
      <c r="U17" s="9"/>
      <c r="V17" s="137"/>
      <c r="W17" s="90">
        <v>2</v>
      </c>
      <c r="X17" s="66"/>
      <c r="Y17" s="10"/>
      <c r="Z17" s="10"/>
      <c r="AA17" s="10">
        <v>30</v>
      </c>
      <c r="AB17" s="9"/>
      <c r="AC17" s="95"/>
      <c r="AD17" s="91">
        <v>2</v>
      </c>
      <c r="AE17" s="138"/>
      <c r="AF17" s="10"/>
      <c r="AG17" s="10"/>
      <c r="AH17" s="10">
        <v>30</v>
      </c>
      <c r="AI17" s="9"/>
      <c r="AJ17" s="95"/>
      <c r="AK17" s="91">
        <v>2</v>
      </c>
      <c r="AL17" s="138"/>
      <c r="AM17" s="10"/>
      <c r="AN17" s="10"/>
      <c r="AO17" s="10">
        <v>30</v>
      </c>
      <c r="AP17" s="9"/>
      <c r="AQ17" s="95"/>
      <c r="AR17" s="91">
        <v>2</v>
      </c>
      <c r="AS17" s="138"/>
      <c r="AT17" s="10"/>
      <c r="AU17" s="10"/>
      <c r="AV17" s="10">
        <v>30</v>
      </c>
      <c r="AW17" s="139"/>
      <c r="AX17" s="95"/>
      <c r="AY17" s="91">
        <v>3</v>
      </c>
      <c r="AZ17" s="82"/>
    </row>
    <row r="18" spans="1:52" s="81" customFormat="1" ht="12.75">
      <c r="A18" s="9"/>
      <c r="B18" s="28" t="s">
        <v>48</v>
      </c>
      <c r="C18" s="88">
        <f>SUM(P18,W18,AD18,AK18,AR18,AY18)</f>
        <v>14</v>
      </c>
      <c r="D18" s="182">
        <v>180</v>
      </c>
      <c r="E18" s="243">
        <f t="shared" si="0"/>
        <v>0</v>
      </c>
      <c r="F18" s="234">
        <f t="shared" si="0"/>
        <v>0</v>
      </c>
      <c r="G18" s="234">
        <f t="shared" si="0"/>
        <v>0</v>
      </c>
      <c r="H18" s="234">
        <f t="shared" si="0"/>
        <v>180</v>
      </c>
      <c r="I18" s="75">
        <f t="shared" si="0"/>
        <v>0</v>
      </c>
      <c r="J18" s="66"/>
      <c r="K18" s="10"/>
      <c r="L18" s="10"/>
      <c r="M18" s="10">
        <v>30</v>
      </c>
      <c r="N18" s="9"/>
      <c r="O18" s="95"/>
      <c r="P18" s="91">
        <v>2</v>
      </c>
      <c r="Q18" s="135"/>
      <c r="R18" s="136"/>
      <c r="S18" s="10"/>
      <c r="T18" s="10">
        <v>30</v>
      </c>
      <c r="U18" s="9"/>
      <c r="V18" s="137"/>
      <c r="W18" s="90">
        <v>3</v>
      </c>
      <c r="X18" s="66"/>
      <c r="Y18" s="10"/>
      <c r="Z18" s="10"/>
      <c r="AA18" s="10">
        <v>30</v>
      </c>
      <c r="AB18" s="9"/>
      <c r="AC18" s="95"/>
      <c r="AD18" s="91">
        <v>2</v>
      </c>
      <c r="AE18" s="138"/>
      <c r="AF18" s="10"/>
      <c r="AG18" s="10"/>
      <c r="AH18" s="10">
        <v>30</v>
      </c>
      <c r="AI18" s="9"/>
      <c r="AJ18" s="95"/>
      <c r="AK18" s="91">
        <v>2</v>
      </c>
      <c r="AL18" s="138"/>
      <c r="AM18" s="10"/>
      <c r="AN18" s="10"/>
      <c r="AO18" s="10">
        <v>30</v>
      </c>
      <c r="AP18" s="9"/>
      <c r="AQ18" s="95"/>
      <c r="AR18" s="91">
        <v>2</v>
      </c>
      <c r="AS18" s="138"/>
      <c r="AT18" s="10"/>
      <c r="AU18" s="10"/>
      <c r="AV18" s="10">
        <v>30</v>
      </c>
      <c r="AW18" s="139"/>
      <c r="AX18" s="95"/>
      <c r="AY18" s="91">
        <v>3</v>
      </c>
      <c r="AZ18" s="82"/>
    </row>
    <row r="19" spans="1:52" s="81" customFormat="1" ht="12.75">
      <c r="A19" s="9"/>
      <c r="B19" s="28" t="s">
        <v>38</v>
      </c>
      <c r="C19" s="88">
        <f>SUM(P19,W19,AD19,)</f>
        <v>7</v>
      </c>
      <c r="D19" s="182">
        <v>90</v>
      </c>
      <c r="E19" s="243">
        <f t="shared" si="0"/>
        <v>0</v>
      </c>
      <c r="F19" s="234">
        <f t="shared" si="0"/>
        <v>0</v>
      </c>
      <c r="G19" s="234">
        <f t="shared" si="0"/>
        <v>0</v>
      </c>
      <c r="H19" s="234">
        <f t="shared" si="0"/>
        <v>90</v>
      </c>
      <c r="I19" s="75">
        <f t="shared" si="0"/>
        <v>0</v>
      </c>
      <c r="J19" s="66"/>
      <c r="K19" s="10"/>
      <c r="L19" s="10"/>
      <c r="M19" s="10">
        <v>30</v>
      </c>
      <c r="N19" s="9"/>
      <c r="O19" s="95"/>
      <c r="P19" s="91">
        <v>2</v>
      </c>
      <c r="Q19" s="135"/>
      <c r="R19" s="136"/>
      <c r="S19" s="10"/>
      <c r="T19" s="10">
        <v>30</v>
      </c>
      <c r="U19" s="9"/>
      <c r="V19" s="137"/>
      <c r="W19" s="90">
        <v>3</v>
      </c>
      <c r="X19" s="66"/>
      <c r="Y19" s="10"/>
      <c r="Z19" s="10"/>
      <c r="AA19" s="10">
        <v>30</v>
      </c>
      <c r="AB19" s="9"/>
      <c r="AC19" s="95"/>
      <c r="AD19" s="91">
        <v>2</v>
      </c>
      <c r="AE19" s="138"/>
      <c r="AF19" s="10"/>
      <c r="AG19" s="10"/>
      <c r="AH19" s="10"/>
      <c r="AI19" s="9"/>
      <c r="AJ19" s="95"/>
      <c r="AK19" s="91"/>
      <c r="AL19" s="138"/>
      <c r="AM19" s="10"/>
      <c r="AN19" s="10"/>
      <c r="AO19" s="10"/>
      <c r="AP19" s="9"/>
      <c r="AQ19" s="95"/>
      <c r="AR19" s="91"/>
      <c r="AS19" s="138"/>
      <c r="AT19" s="10"/>
      <c r="AU19" s="10"/>
      <c r="AV19" s="10"/>
      <c r="AW19" s="139"/>
      <c r="AX19" s="95"/>
      <c r="AY19" s="91"/>
      <c r="AZ19" s="82"/>
    </row>
    <row r="20" spans="1:52" s="81" customFormat="1" ht="12.75">
      <c r="A20" s="9"/>
      <c r="B20" s="28" t="s">
        <v>39</v>
      </c>
      <c r="C20" s="88">
        <f>SUM(P20,W20,AD20,AK20)</f>
        <v>9</v>
      </c>
      <c r="D20" s="182">
        <v>120</v>
      </c>
      <c r="E20" s="243">
        <f t="shared" si="0"/>
        <v>0</v>
      </c>
      <c r="F20" s="234">
        <f t="shared" si="0"/>
        <v>0</v>
      </c>
      <c r="G20" s="234">
        <f t="shared" si="0"/>
        <v>0</v>
      </c>
      <c r="H20" s="234">
        <f t="shared" si="0"/>
        <v>120</v>
      </c>
      <c r="I20" s="75">
        <f t="shared" si="0"/>
        <v>0</v>
      </c>
      <c r="J20" s="66"/>
      <c r="K20" s="10"/>
      <c r="L20" s="10"/>
      <c r="M20" s="10">
        <v>30</v>
      </c>
      <c r="N20" s="9"/>
      <c r="O20" s="95"/>
      <c r="P20" s="91">
        <v>2</v>
      </c>
      <c r="Q20" s="135"/>
      <c r="R20" s="136"/>
      <c r="S20" s="10"/>
      <c r="T20" s="10">
        <v>30</v>
      </c>
      <c r="U20" s="9"/>
      <c r="V20" s="137"/>
      <c r="W20" s="90">
        <v>3</v>
      </c>
      <c r="X20" s="66"/>
      <c r="Y20" s="10"/>
      <c r="Z20" s="10"/>
      <c r="AA20" s="10">
        <v>30</v>
      </c>
      <c r="AB20" s="9"/>
      <c r="AC20" s="95"/>
      <c r="AD20" s="91">
        <v>2</v>
      </c>
      <c r="AE20" s="138"/>
      <c r="AF20" s="10"/>
      <c r="AG20" s="10"/>
      <c r="AH20" s="10">
        <v>30</v>
      </c>
      <c r="AI20" s="9"/>
      <c r="AJ20" s="95"/>
      <c r="AK20" s="91">
        <v>2</v>
      </c>
      <c r="AL20" s="138"/>
      <c r="AM20" s="10"/>
      <c r="AN20" s="10"/>
      <c r="AO20" s="10"/>
      <c r="AP20" s="9"/>
      <c r="AQ20" s="95"/>
      <c r="AR20" s="91"/>
      <c r="AS20" s="138"/>
      <c r="AT20" s="10"/>
      <c r="AU20" s="10"/>
      <c r="AV20" s="10"/>
      <c r="AW20" s="139"/>
      <c r="AX20" s="95"/>
      <c r="AY20" s="91"/>
      <c r="AZ20" s="82"/>
    </row>
    <row r="21" spans="1:52" s="81" customFormat="1" ht="13.5" thickBot="1">
      <c r="A21" s="18"/>
      <c r="B21" s="140" t="s">
        <v>46</v>
      </c>
      <c r="C21" s="164">
        <f>SUM(P21)</f>
        <v>2</v>
      </c>
      <c r="D21" s="172">
        <v>30</v>
      </c>
      <c r="E21" s="244">
        <f t="shared" si="0"/>
        <v>0</v>
      </c>
      <c r="F21" s="238">
        <f t="shared" si="0"/>
        <v>0</v>
      </c>
      <c r="G21" s="238">
        <f t="shared" si="0"/>
        <v>0</v>
      </c>
      <c r="H21" s="238">
        <f t="shared" si="0"/>
        <v>30</v>
      </c>
      <c r="I21" s="76">
        <f t="shared" si="0"/>
        <v>0</v>
      </c>
      <c r="J21" s="16"/>
      <c r="K21" s="15"/>
      <c r="L21" s="15"/>
      <c r="M21" s="15">
        <v>30</v>
      </c>
      <c r="N21" s="18"/>
      <c r="O21" s="141"/>
      <c r="P21" s="142">
        <v>2</v>
      </c>
      <c r="Q21" s="143"/>
      <c r="R21" s="144"/>
      <c r="S21" s="15"/>
      <c r="T21" s="15"/>
      <c r="U21" s="18"/>
      <c r="V21" s="145"/>
      <c r="W21" s="146"/>
      <c r="X21" s="16"/>
      <c r="Y21" s="15"/>
      <c r="Z21" s="15"/>
      <c r="AA21" s="15"/>
      <c r="AB21" s="18"/>
      <c r="AC21" s="141"/>
      <c r="AD21" s="142"/>
      <c r="AE21" s="147"/>
      <c r="AF21" s="15"/>
      <c r="AG21" s="15"/>
      <c r="AH21" s="15"/>
      <c r="AI21" s="18"/>
      <c r="AJ21" s="141"/>
      <c r="AK21" s="142"/>
      <c r="AL21" s="147"/>
      <c r="AM21" s="15"/>
      <c r="AN21" s="15"/>
      <c r="AO21" s="15"/>
      <c r="AP21" s="18"/>
      <c r="AQ21" s="99"/>
      <c r="AR21" s="142"/>
      <c r="AS21" s="147"/>
      <c r="AT21" s="15"/>
      <c r="AU21" s="15"/>
      <c r="AV21" s="15"/>
      <c r="AW21" s="148"/>
      <c r="AX21" s="99"/>
      <c r="AY21" s="149"/>
      <c r="AZ21" s="82"/>
    </row>
    <row r="22" spans="1:52" s="316" customFormat="1" ht="16.5" customHeight="1" thickBot="1">
      <c r="A22" s="342" t="s">
        <v>97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340"/>
      <c r="AY22" s="341"/>
      <c r="AZ22" s="315"/>
    </row>
    <row r="23" spans="1:52" s="81" customFormat="1" ht="12.75">
      <c r="A23" s="9">
        <v>2</v>
      </c>
      <c r="B23" s="27" t="s">
        <v>99</v>
      </c>
      <c r="C23" s="153">
        <v>4</v>
      </c>
      <c r="D23" s="108">
        <v>60</v>
      </c>
      <c r="E23" s="313">
        <v>0</v>
      </c>
      <c r="F23" s="314">
        <f aca="true" t="shared" si="1" ref="E23:I24">SUM(K23,R23,Y23,AF23,AM23,AT23)</f>
        <v>0</v>
      </c>
      <c r="G23" s="314">
        <f t="shared" si="1"/>
        <v>0</v>
      </c>
      <c r="H23" s="314">
        <f t="shared" si="1"/>
        <v>60</v>
      </c>
      <c r="I23" s="312">
        <f t="shared" si="1"/>
        <v>0</v>
      </c>
      <c r="J23" s="150"/>
      <c r="K23" s="138"/>
      <c r="L23" s="11"/>
      <c r="M23" s="11"/>
      <c r="N23" s="11"/>
      <c r="O23" s="96"/>
      <c r="P23" s="92"/>
      <c r="Q23" s="150"/>
      <c r="R23" s="11"/>
      <c r="S23" s="11"/>
      <c r="T23" s="11">
        <v>30</v>
      </c>
      <c r="U23" s="11"/>
      <c r="V23" s="96" t="s">
        <v>30</v>
      </c>
      <c r="W23" s="91">
        <v>1</v>
      </c>
      <c r="X23" s="14"/>
      <c r="Y23" s="11"/>
      <c r="Z23" s="11"/>
      <c r="AA23" s="11">
        <v>30</v>
      </c>
      <c r="AB23" s="11"/>
      <c r="AC23" s="96" t="s">
        <v>31</v>
      </c>
      <c r="AD23" s="153">
        <v>3</v>
      </c>
      <c r="AE23" s="14"/>
      <c r="AF23" s="11"/>
      <c r="AG23" s="11"/>
      <c r="AH23" s="11"/>
      <c r="AI23" s="11"/>
      <c r="AJ23" s="96"/>
      <c r="AK23" s="92"/>
      <c r="AL23" s="14"/>
      <c r="AM23" s="11"/>
      <c r="AN23" s="11"/>
      <c r="AO23" s="11"/>
      <c r="AP23" s="11"/>
      <c r="AQ23" s="152"/>
      <c r="AR23" s="153"/>
      <c r="AS23" s="12"/>
      <c r="AT23" s="11"/>
      <c r="AU23" s="11"/>
      <c r="AV23" s="11"/>
      <c r="AW23" s="11"/>
      <c r="AX23" s="96"/>
      <c r="AY23" s="92"/>
      <c r="AZ23" s="82"/>
    </row>
    <row r="24" spans="1:52" s="81" customFormat="1" ht="13.5" thickBot="1">
      <c r="A24" s="18">
        <v>3</v>
      </c>
      <c r="B24" s="155" t="s">
        <v>95</v>
      </c>
      <c r="C24" s="160">
        <v>3</v>
      </c>
      <c r="D24" s="109">
        <v>30</v>
      </c>
      <c r="E24" s="313">
        <f t="shared" si="1"/>
        <v>0</v>
      </c>
      <c r="F24" s="314">
        <f t="shared" si="1"/>
        <v>0</v>
      </c>
      <c r="G24" s="314">
        <f t="shared" si="1"/>
        <v>0</v>
      </c>
      <c r="H24" s="314">
        <f t="shared" si="1"/>
        <v>30</v>
      </c>
      <c r="I24" s="312">
        <f t="shared" si="1"/>
        <v>0</v>
      </c>
      <c r="J24" s="317"/>
      <c r="K24" s="61"/>
      <c r="L24" s="17"/>
      <c r="M24" s="17"/>
      <c r="N24" s="17"/>
      <c r="O24" s="102"/>
      <c r="P24" s="158"/>
      <c r="Q24" s="159"/>
      <c r="R24" s="17"/>
      <c r="S24" s="17"/>
      <c r="T24" s="17"/>
      <c r="U24" s="17"/>
      <c r="V24" s="102"/>
      <c r="W24" s="160"/>
      <c r="X24" s="61"/>
      <c r="Y24" s="17"/>
      <c r="Z24" s="17"/>
      <c r="AA24" s="17"/>
      <c r="AB24" s="17"/>
      <c r="AC24" s="102"/>
      <c r="AD24" s="161"/>
      <c r="AE24" s="61"/>
      <c r="AF24" s="17"/>
      <c r="AG24" s="17"/>
      <c r="AH24" s="17">
        <v>30</v>
      </c>
      <c r="AI24" s="17"/>
      <c r="AJ24" s="99" t="s">
        <v>30</v>
      </c>
      <c r="AK24" s="160">
        <v>3</v>
      </c>
      <c r="AL24" s="61"/>
      <c r="AM24" s="17"/>
      <c r="AN24" s="17"/>
      <c r="AO24" s="17"/>
      <c r="AP24" s="17"/>
      <c r="AQ24" s="162"/>
      <c r="AR24" s="161"/>
      <c r="AS24" s="60"/>
      <c r="AT24" s="17"/>
      <c r="AU24" s="17"/>
      <c r="AV24" s="17"/>
      <c r="AW24" s="17"/>
      <c r="AX24" s="102"/>
      <c r="AY24" s="160"/>
      <c r="AZ24" s="82"/>
    </row>
    <row r="25" spans="1:52" s="81" customFormat="1" ht="14.25" customHeight="1" thickBot="1">
      <c r="A25" s="342" t="s">
        <v>40</v>
      </c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340"/>
      <c r="AS25" s="340"/>
      <c r="AT25" s="340"/>
      <c r="AU25" s="340"/>
      <c r="AV25" s="340"/>
      <c r="AW25" s="340"/>
      <c r="AX25" s="340"/>
      <c r="AY25" s="341"/>
      <c r="AZ25" s="82"/>
    </row>
    <row r="26" spans="1:52" s="81" customFormat="1" ht="12.75">
      <c r="A26" s="11">
        <v>4</v>
      </c>
      <c r="B26" s="26" t="s">
        <v>104</v>
      </c>
      <c r="C26" s="110">
        <f>SUM(P26,W26,AY26)</f>
        <v>2</v>
      </c>
      <c r="D26" s="107">
        <v>30</v>
      </c>
      <c r="E26" s="239">
        <f aca="true" t="shared" si="2" ref="E26:I29">SUM(J26,Q26,X26,AE26,AL26,AS26)</f>
        <v>30</v>
      </c>
      <c r="F26" s="237">
        <f t="shared" si="2"/>
        <v>0</v>
      </c>
      <c r="G26" s="242">
        <f t="shared" si="2"/>
        <v>0</v>
      </c>
      <c r="H26" s="242">
        <f t="shared" si="2"/>
        <v>0</v>
      </c>
      <c r="I26" s="75">
        <f t="shared" si="2"/>
        <v>0</v>
      </c>
      <c r="J26" s="165">
        <v>30</v>
      </c>
      <c r="K26" s="166"/>
      <c r="L26" s="166"/>
      <c r="M26" s="166"/>
      <c r="N26" s="167"/>
      <c r="O26" s="168" t="s">
        <v>30</v>
      </c>
      <c r="P26" s="100">
        <v>2</v>
      </c>
      <c r="Q26" s="169"/>
      <c r="R26" s="166"/>
      <c r="S26" s="166"/>
      <c r="T26" s="166"/>
      <c r="U26" s="167"/>
      <c r="V26" s="168"/>
      <c r="W26" s="100"/>
      <c r="X26" s="166"/>
      <c r="Y26" s="166"/>
      <c r="Z26" s="166"/>
      <c r="AA26" s="170"/>
      <c r="AB26" s="167"/>
      <c r="AC26" s="168"/>
      <c r="AD26" s="100"/>
      <c r="AE26" s="166"/>
      <c r="AF26" s="166"/>
      <c r="AG26" s="166"/>
      <c r="AH26" s="170"/>
      <c r="AI26" s="167"/>
      <c r="AJ26" s="168"/>
      <c r="AK26" s="100"/>
      <c r="AL26" s="166"/>
      <c r="AM26" s="166"/>
      <c r="AN26" s="166"/>
      <c r="AO26" s="170"/>
      <c r="AP26" s="167"/>
      <c r="AQ26" s="104"/>
      <c r="AR26" s="100"/>
      <c r="AS26" s="169"/>
      <c r="AT26" s="166"/>
      <c r="AU26" s="166"/>
      <c r="AV26" s="166"/>
      <c r="AW26" s="167"/>
      <c r="AX26" s="104"/>
      <c r="AY26" s="100"/>
      <c r="AZ26" s="82"/>
    </row>
    <row r="27" spans="1:52" s="81" customFormat="1" ht="12.75">
      <c r="A27" s="9">
        <v>5</v>
      </c>
      <c r="B27" s="26" t="s">
        <v>57</v>
      </c>
      <c r="C27" s="110">
        <f>SUM(P27,W27,AD27,AK27,AR27,AY27)</f>
        <v>14</v>
      </c>
      <c r="D27" s="108">
        <v>165</v>
      </c>
      <c r="E27" s="240">
        <f t="shared" si="2"/>
        <v>60</v>
      </c>
      <c r="F27" s="234">
        <f t="shared" si="2"/>
        <v>0</v>
      </c>
      <c r="G27" s="243">
        <f t="shared" si="2"/>
        <v>0</v>
      </c>
      <c r="H27" s="243">
        <f t="shared" si="2"/>
        <v>105</v>
      </c>
      <c r="I27" s="75">
        <f t="shared" si="2"/>
        <v>0</v>
      </c>
      <c r="J27" s="165"/>
      <c r="K27" s="166"/>
      <c r="L27" s="166"/>
      <c r="M27" s="166"/>
      <c r="N27" s="167"/>
      <c r="O27" s="104"/>
      <c r="P27" s="100"/>
      <c r="Q27" s="169">
        <v>15</v>
      </c>
      <c r="R27" s="166"/>
      <c r="S27" s="166"/>
      <c r="T27" s="166">
        <v>30</v>
      </c>
      <c r="U27" s="167"/>
      <c r="V27" s="104" t="s">
        <v>31</v>
      </c>
      <c r="W27" s="100">
        <v>4</v>
      </c>
      <c r="X27" s="169">
        <v>15</v>
      </c>
      <c r="Y27" s="166"/>
      <c r="Z27" s="166"/>
      <c r="AA27" s="30">
        <v>15</v>
      </c>
      <c r="AB27" s="167"/>
      <c r="AC27" s="104" t="s">
        <v>31</v>
      </c>
      <c r="AD27" s="100">
        <v>3</v>
      </c>
      <c r="AE27" s="169">
        <v>15</v>
      </c>
      <c r="AF27" s="166"/>
      <c r="AG27" s="166"/>
      <c r="AH27" s="30">
        <v>30</v>
      </c>
      <c r="AI27" s="167"/>
      <c r="AJ27" s="104" t="s">
        <v>30</v>
      </c>
      <c r="AK27" s="100">
        <v>3</v>
      </c>
      <c r="AL27" s="169">
        <v>15</v>
      </c>
      <c r="AM27" s="166"/>
      <c r="AN27" s="166"/>
      <c r="AO27" s="30">
        <v>30</v>
      </c>
      <c r="AP27" s="167"/>
      <c r="AQ27" s="104" t="s">
        <v>31</v>
      </c>
      <c r="AR27" s="100">
        <v>4</v>
      </c>
      <c r="AS27" s="169"/>
      <c r="AT27" s="166"/>
      <c r="AU27" s="166"/>
      <c r="AV27" s="166"/>
      <c r="AW27" s="167"/>
      <c r="AX27" s="104"/>
      <c r="AY27" s="100"/>
      <c r="AZ27" s="82"/>
    </row>
    <row r="28" spans="1:52" s="81" customFormat="1" ht="12.75">
      <c r="A28" s="9">
        <v>6</v>
      </c>
      <c r="B28" s="26" t="s">
        <v>42</v>
      </c>
      <c r="C28" s="110">
        <f>SUM(P28,W28,AD28,AK28,AR28,AY28)</f>
        <v>2</v>
      </c>
      <c r="D28" s="108">
        <v>30</v>
      </c>
      <c r="E28" s="240">
        <f t="shared" si="2"/>
        <v>0</v>
      </c>
      <c r="F28" s="234">
        <f t="shared" si="2"/>
        <v>0</v>
      </c>
      <c r="G28" s="243">
        <f t="shared" si="2"/>
        <v>0</v>
      </c>
      <c r="H28" s="243">
        <f t="shared" si="2"/>
        <v>30</v>
      </c>
      <c r="I28" s="75">
        <f t="shared" si="2"/>
        <v>0</v>
      </c>
      <c r="J28" s="165"/>
      <c r="K28" s="166"/>
      <c r="L28" s="166"/>
      <c r="M28" s="166"/>
      <c r="N28" s="167"/>
      <c r="O28" s="104"/>
      <c r="P28" s="100"/>
      <c r="Q28" s="169"/>
      <c r="R28" s="166"/>
      <c r="S28" s="166"/>
      <c r="T28" s="166"/>
      <c r="U28" s="167"/>
      <c r="V28" s="104"/>
      <c r="W28" s="100"/>
      <c r="X28" s="169"/>
      <c r="Y28" s="166"/>
      <c r="Z28" s="166"/>
      <c r="AA28" s="30"/>
      <c r="AB28" s="167"/>
      <c r="AC28" s="104"/>
      <c r="AD28" s="100"/>
      <c r="AE28" s="169"/>
      <c r="AF28" s="166"/>
      <c r="AG28" s="166"/>
      <c r="AH28" s="30"/>
      <c r="AI28" s="167"/>
      <c r="AJ28" s="104"/>
      <c r="AK28" s="100"/>
      <c r="AL28" s="169"/>
      <c r="AM28" s="166"/>
      <c r="AN28" s="166"/>
      <c r="AO28" s="30">
        <v>30</v>
      </c>
      <c r="AP28" s="167"/>
      <c r="AQ28" s="104" t="s">
        <v>30</v>
      </c>
      <c r="AR28" s="100">
        <v>2</v>
      </c>
      <c r="AS28" s="169"/>
      <c r="AT28" s="166"/>
      <c r="AU28" s="166"/>
      <c r="AV28" s="166"/>
      <c r="AW28" s="167"/>
      <c r="AX28" s="104"/>
      <c r="AY28" s="100"/>
      <c r="AZ28" s="82"/>
    </row>
    <row r="29" spans="1:52" s="81" customFormat="1" ht="13.5" thickBot="1">
      <c r="A29" s="18">
        <v>7</v>
      </c>
      <c r="B29" s="32" t="s">
        <v>59</v>
      </c>
      <c r="C29" s="171">
        <f>SUM(P29,W29,AD29,AK29,AR29,AY29)</f>
        <v>1</v>
      </c>
      <c r="D29" s="172">
        <v>15</v>
      </c>
      <c r="E29" s="241">
        <f t="shared" si="2"/>
        <v>0</v>
      </c>
      <c r="F29" s="238">
        <f t="shared" si="2"/>
        <v>0</v>
      </c>
      <c r="G29" s="244">
        <f t="shared" si="2"/>
        <v>0</v>
      </c>
      <c r="H29" s="244">
        <f t="shared" si="2"/>
        <v>15</v>
      </c>
      <c r="I29" s="76">
        <f t="shared" si="2"/>
        <v>0</v>
      </c>
      <c r="J29" s="173"/>
      <c r="K29" s="174"/>
      <c r="L29" s="174"/>
      <c r="M29" s="174"/>
      <c r="N29" s="175"/>
      <c r="O29" s="176"/>
      <c r="P29" s="177"/>
      <c r="Q29" s="178"/>
      <c r="R29" s="174"/>
      <c r="S29" s="174"/>
      <c r="T29" s="174"/>
      <c r="U29" s="175"/>
      <c r="V29" s="176"/>
      <c r="W29" s="177"/>
      <c r="X29" s="178"/>
      <c r="Y29" s="174"/>
      <c r="Z29" s="174"/>
      <c r="AA29" s="174"/>
      <c r="AB29" s="175"/>
      <c r="AC29" s="176"/>
      <c r="AD29" s="177"/>
      <c r="AE29" s="178"/>
      <c r="AF29" s="174"/>
      <c r="AG29" s="174"/>
      <c r="AH29" s="174"/>
      <c r="AI29" s="175"/>
      <c r="AJ29" s="176"/>
      <c r="AK29" s="177"/>
      <c r="AL29" s="178"/>
      <c r="AM29" s="174"/>
      <c r="AN29" s="174"/>
      <c r="AO29" s="174">
        <v>15</v>
      </c>
      <c r="AP29" s="175"/>
      <c r="AQ29" s="99" t="s">
        <v>30</v>
      </c>
      <c r="AR29" s="177">
        <v>1</v>
      </c>
      <c r="AS29" s="178"/>
      <c r="AT29" s="174"/>
      <c r="AU29" s="174"/>
      <c r="AV29" s="174"/>
      <c r="AW29" s="175"/>
      <c r="AX29" s="179"/>
      <c r="AY29" s="177"/>
      <c r="AZ29" s="82"/>
    </row>
    <row r="30" spans="1:52" s="81" customFormat="1" ht="14.25" customHeight="1" thickBot="1">
      <c r="A30" s="342" t="s">
        <v>60</v>
      </c>
      <c r="B30" s="340"/>
      <c r="C30" s="340"/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340"/>
      <c r="AS30" s="340"/>
      <c r="AT30" s="340"/>
      <c r="AU30" s="340"/>
      <c r="AV30" s="340"/>
      <c r="AW30" s="340"/>
      <c r="AX30" s="340"/>
      <c r="AY30" s="341"/>
      <c r="AZ30" s="82"/>
    </row>
    <row r="31" spans="1:52" s="81" customFormat="1" ht="12.75">
      <c r="A31" s="11">
        <v>8</v>
      </c>
      <c r="B31" s="26" t="s">
        <v>84</v>
      </c>
      <c r="C31" s="110">
        <v>17</v>
      </c>
      <c r="D31" s="107">
        <v>195</v>
      </c>
      <c r="E31" s="239">
        <f aca="true" t="shared" si="3" ref="E31:I34">SUM(J31,Q31,X31,AE31,AL31,AS31)</f>
        <v>90</v>
      </c>
      <c r="F31" s="237">
        <f t="shared" si="3"/>
        <v>0</v>
      </c>
      <c r="G31" s="242">
        <f t="shared" si="3"/>
        <v>0</v>
      </c>
      <c r="H31" s="242">
        <f t="shared" si="3"/>
        <v>105</v>
      </c>
      <c r="I31" s="75">
        <f t="shared" si="3"/>
        <v>0</v>
      </c>
      <c r="J31" s="150">
        <v>30</v>
      </c>
      <c r="K31" s="13"/>
      <c r="L31" s="13"/>
      <c r="M31" s="13">
        <v>15</v>
      </c>
      <c r="N31" s="11"/>
      <c r="O31" s="98" t="s">
        <v>31</v>
      </c>
      <c r="P31" s="92">
        <v>4</v>
      </c>
      <c r="Q31" s="151">
        <v>15</v>
      </c>
      <c r="R31" s="13"/>
      <c r="S31" s="13"/>
      <c r="T31" s="13">
        <v>15</v>
      </c>
      <c r="U31" s="11"/>
      <c r="V31" s="98" t="s">
        <v>30</v>
      </c>
      <c r="W31" s="92">
        <v>3</v>
      </c>
      <c r="X31" s="151">
        <v>15</v>
      </c>
      <c r="Y31" s="13"/>
      <c r="Z31" s="13"/>
      <c r="AA31" s="13">
        <v>15</v>
      </c>
      <c r="AB31" s="11"/>
      <c r="AC31" s="98" t="s">
        <v>31</v>
      </c>
      <c r="AD31" s="92">
        <v>4</v>
      </c>
      <c r="AE31" s="151">
        <v>15</v>
      </c>
      <c r="AF31" s="13"/>
      <c r="AG31" s="13"/>
      <c r="AH31" s="13">
        <v>30</v>
      </c>
      <c r="AI31" s="11"/>
      <c r="AJ31" s="98" t="s">
        <v>30</v>
      </c>
      <c r="AK31" s="92">
        <v>3</v>
      </c>
      <c r="AL31" s="151">
        <v>15</v>
      </c>
      <c r="AM31" s="13"/>
      <c r="AN31" s="13"/>
      <c r="AO31" s="13">
        <v>30</v>
      </c>
      <c r="AP31" s="11"/>
      <c r="AQ31" s="96" t="s">
        <v>31</v>
      </c>
      <c r="AR31" s="92">
        <v>3</v>
      </c>
      <c r="AS31" s="151"/>
      <c r="AT31" s="13"/>
      <c r="AU31" s="13"/>
      <c r="AV31" s="13"/>
      <c r="AW31" s="11"/>
      <c r="AX31" s="96"/>
      <c r="AY31" s="92"/>
      <c r="AZ31" s="82"/>
    </row>
    <row r="32" spans="1:52" s="81" customFormat="1" ht="12.75">
      <c r="A32" s="9">
        <v>9</v>
      </c>
      <c r="B32" s="26" t="s">
        <v>85</v>
      </c>
      <c r="C32" s="110">
        <f>SUM(P32,W32,AD32,AK32,AR32,AY32)</f>
        <v>3</v>
      </c>
      <c r="D32" s="108">
        <v>30</v>
      </c>
      <c r="E32" s="240">
        <f t="shared" si="3"/>
        <v>15</v>
      </c>
      <c r="F32" s="234">
        <f t="shared" si="3"/>
        <v>0</v>
      </c>
      <c r="G32" s="243">
        <f t="shared" si="3"/>
        <v>0</v>
      </c>
      <c r="H32" s="243">
        <f t="shared" si="3"/>
        <v>15</v>
      </c>
      <c r="I32" s="75">
        <f t="shared" si="3"/>
        <v>0</v>
      </c>
      <c r="J32" s="150"/>
      <c r="K32" s="13"/>
      <c r="L32" s="13"/>
      <c r="M32" s="13"/>
      <c r="N32" s="11"/>
      <c r="O32" s="96"/>
      <c r="P32" s="92"/>
      <c r="Q32" s="151">
        <v>15</v>
      </c>
      <c r="R32" s="13"/>
      <c r="S32" s="13"/>
      <c r="T32" s="13"/>
      <c r="U32" s="11"/>
      <c r="V32" s="95" t="s">
        <v>30</v>
      </c>
      <c r="W32" s="92">
        <v>2</v>
      </c>
      <c r="X32" s="151"/>
      <c r="Y32" s="13"/>
      <c r="Z32" s="13"/>
      <c r="AA32" s="13">
        <v>15</v>
      </c>
      <c r="AB32" s="11"/>
      <c r="AC32" s="96" t="s">
        <v>30</v>
      </c>
      <c r="AD32" s="92">
        <v>1</v>
      </c>
      <c r="AE32" s="151"/>
      <c r="AF32" s="13"/>
      <c r="AG32" s="13"/>
      <c r="AH32" s="13"/>
      <c r="AI32" s="11"/>
      <c r="AJ32" s="95"/>
      <c r="AK32" s="92"/>
      <c r="AL32" s="151"/>
      <c r="AM32" s="13"/>
      <c r="AN32" s="13"/>
      <c r="AO32" s="13"/>
      <c r="AP32" s="11"/>
      <c r="AQ32" s="96"/>
      <c r="AR32" s="92"/>
      <c r="AS32" s="151"/>
      <c r="AT32" s="13"/>
      <c r="AU32" s="13"/>
      <c r="AV32" s="13"/>
      <c r="AW32" s="11"/>
      <c r="AX32" s="96"/>
      <c r="AY32" s="92"/>
      <c r="AZ32" s="82"/>
    </row>
    <row r="33" spans="1:52" s="81" customFormat="1" ht="12.75">
      <c r="A33" s="9">
        <v>10</v>
      </c>
      <c r="B33" s="28" t="s">
        <v>43</v>
      </c>
      <c r="C33" s="181">
        <f>SUM(P33,W33,AD33,AK33,AY33)</f>
        <v>2</v>
      </c>
      <c r="D33" s="182">
        <v>30</v>
      </c>
      <c r="E33" s="240">
        <f t="shared" si="3"/>
        <v>30</v>
      </c>
      <c r="F33" s="234">
        <f t="shared" si="3"/>
        <v>0</v>
      </c>
      <c r="G33" s="243">
        <f t="shared" si="3"/>
        <v>0</v>
      </c>
      <c r="H33" s="243">
        <f t="shared" si="3"/>
        <v>0</v>
      </c>
      <c r="I33" s="75">
        <f t="shared" si="3"/>
        <v>0</v>
      </c>
      <c r="J33" s="66">
        <v>30</v>
      </c>
      <c r="K33" s="10"/>
      <c r="L33" s="10"/>
      <c r="M33" s="10"/>
      <c r="N33" s="9"/>
      <c r="O33" s="95" t="s">
        <v>30</v>
      </c>
      <c r="P33" s="91">
        <v>2</v>
      </c>
      <c r="Q33" s="138"/>
      <c r="R33" s="10"/>
      <c r="S33" s="10"/>
      <c r="T33" s="10"/>
      <c r="U33" s="9"/>
      <c r="V33" s="95"/>
      <c r="W33" s="91"/>
      <c r="X33" s="138"/>
      <c r="Y33" s="10"/>
      <c r="Z33" s="10"/>
      <c r="AA33" s="10"/>
      <c r="AB33" s="9"/>
      <c r="AC33" s="95"/>
      <c r="AD33" s="91"/>
      <c r="AE33" s="10"/>
      <c r="AF33" s="10"/>
      <c r="AG33" s="10"/>
      <c r="AH33" s="65"/>
      <c r="AI33" s="9"/>
      <c r="AJ33" s="95"/>
      <c r="AK33" s="91"/>
      <c r="AL33" s="10"/>
      <c r="AM33" s="10"/>
      <c r="AN33" s="10"/>
      <c r="AO33" s="65"/>
      <c r="AP33" s="9"/>
      <c r="AQ33" s="95"/>
      <c r="AR33" s="91"/>
      <c r="AS33" s="138"/>
      <c r="AT33" s="10"/>
      <c r="AU33" s="10"/>
      <c r="AV33" s="10"/>
      <c r="AW33" s="9"/>
      <c r="AX33" s="95"/>
      <c r="AY33" s="91"/>
      <c r="AZ33" s="82"/>
    </row>
    <row r="34" spans="1:52" s="81" customFormat="1" ht="13.5" thickBot="1">
      <c r="A34" s="18">
        <v>11</v>
      </c>
      <c r="B34" s="32" t="s">
        <v>44</v>
      </c>
      <c r="C34" s="163">
        <f>SUM(P34,W34,AR34,AY34)</f>
        <v>1</v>
      </c>
      <c r="D34" s="172">
        <v>15</v>
      </c>
      <c r="E34" s="241">
        <f t="shared" si="3"/>
        <v>0</v>
      </c>
      <c r="F34" s="238">
        <f t="shared" si="3"/>
        <v>0</v>
      </c>
      <c r="G34" s="244">
        <f t="shared" si="3"/>
        <v>0</v>
      </c>
      <c r="H34" s="244">
        <f t="shared" si="3"/>
        <v>15</v>
      </c>
      <c r="I34" s="76">
        <f t="shared" si="3"/>
        <v>0</v>
      </c>
      <c r="J34" s="16"/>
      <c r="K34" s="15"/>
      <c r="L34" s="15"/>
      <c r="M34" s="15"/>
      <c r="N34" s="18"/>
      <c r="O34" s="141"/>
      <c r="P34" s="142"/>
      <c r="Q34" s="147"/>
      <c r="R34" s="15"/>
      <c r="S34" s="15"/>
      <c r="T34" s="144"/>
      <c r="U34" s="148"/>
      <c r="V34" s="183"/>
      <c r="W34" s="163"/>
      <c r="X34" s="147"/>
      <c r="Y34" s="15"/>
      <c r="Z34" s="15"/>
      <c r="AA34" s="15"/>
      <c r="AB34" s="18"/>
      <c r="AC34" s="141"/>
      <c r="AD34" s="142"/>
      <c r="AE34" s="147"/>
      <c r="AF34" s="15"/>
      <c r="AG34" s="15"/>
      <c r="AH34" s="15"/>
      <c r="AI34" s="18"/>
      <c r="AJ34" s="141"/>
      <c r="AK34" s="142"/>
      <c r="AL34" s="147"/>
      <c r="AM34" s="15"/>
      <c r="AN34" s="15"/>
      <c r="AO34" s="15">
        <v>15</v>
      </c>
      <c r="AP34" s="18"/>
      <c r="AQ34" s="99" t="s">
        <v>30</v>
      </c>
      <c r="AR34" s="142">
        <v>1</v>
      </c>
      <c r="AS34" s="147"/>
      <c r="AT34" s="15"/>
      <c r="AU34" s="15"/>
      <c r="AV34" s="15"/>
      <c r="AW34" s="18"/>
      <c r="AX34" s="99"/>
      <c r="AY34" s="142"/>
      <c r="AZ34" s="82"/>
    </row>
    <row r="35" spans="1:52" s="81" customFormat="1" ht="13.5" thickBot="1">
      <c r="A35" s="343" t="s">
        <v>41</v>
      </c>
      <c r="B35" s="344"/>
      <c r="C35" s="344"/>
      <c r="D35" s="344"/>
      <c r="E35" s="344"/>
      <c r="F35" s="344"/>
      <c r="G35" s="344"/>
      <c r="H35" s="344"/>
      <c r="I35" s="344"/>
      <c r="J35" s="344"/>
      <c r="K35" s="344"/>
      <c r="L35" s="344"/>
      <c r="M35" s="344"/>
      <c r="N35" s="344"/>
      <c r="O35" s="344"/>
      <c r="P35" s="344"/>
      <c r="Q35" s="344"/>
      <c r="R35" s="344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  <c r="AC35" s="344"/>
      <c r="AD35" s="344"/>
      <c r="AE35" s="344"/>
      <c r="AF35" s="344"/>
      <c r="AG35" s="344"/>
      <c r="AH35" s="344"/>
      <c r="AI35" s="344"/>
      <c r="AJ35" s="344"/>
      <c r="AK35" s="344"/>
      <c r="AL35" s="344"/>
      <c r="AM35" s="344"/>
      <c r="AN35" s="344"/>
      <c r="AO35" s="344"/>
      <c r="AP35" s="344"/>
      <c r="AQ35" s="344"/>
      <c r="AR35" s="344"/>
      <c r="AS35" s="344"/>
      <c r="AT35" s="344"/>
      <c r="AU35" s="344"/>
      <c r="AV35" s="344"/>
      <c r="AW35" s="344"/>
      <c r="AX35" s="344"/>
      <c r="AY35" s="345"/>
      <c r="AZ35" s="82"/>
    </row>
    <row r="36" spans="1:52" s="81" customFormat="1" ht="13.5" thickBot="1">
      <c r="A36" s="17">
        <v>12</v>
      </c>
      <c r="B36" s="184" t="s">
        <v>101</v>
      </c>
      <c r="C36" s="185">
        <f>SUM(P36,W36,AD36,AK36,AR36,AY36)</f>
        <v>2</v>
      </c>
      <c r="D36" s="157">
        <v>30</v>
      </c>
      <c r="E36" s="245">
        <f>SUM(J36,Q36,X36,AE36,AL36,AS36)</f>
        <v>0</v>
      </c>
      <c r="F36" s="246">
        <f>SUM(K36,R36,Y36,AF36,AM36,AT36)</f>
        <v>0</v>
      </c>
      <c r="G36" s="246">
        <f>SUM(L36,S36,Z36,AG36,AN36,AU36)</f>
        <v>0</v>
      </c>
      <c r="H36" s="246">
        <f>SUM(M36,T36,AA36,AH36,AO36,AV36)</f>
        <v>30</v>
      </c>
      <c r="I36" s="76">
        <f>SUM(N36,U36,AB36,AI36,AP36,AW36)</f>
        <v>0</v>
      </c>
      <c r="J36" s="159"/>
      <c r="K36" s="62"/>
      <c r="L36" s="62"/>
      <c r="M36" s="62"/>
      <c r="N36" s="17"/>
      <c r="O36" s="186"/>
      <c r="P36" s="160"/>
      <c r="Q36" s="33"/>
      <c r="R36" s="62"/>
      <c r="S36" s="62"/>
      <c r="T36" s="62"/>
      <c r="U36" s="17"/>
      <c r="V36" s="186"/>
      <c r="W36" s="160"/>
      <c r="X36" s="33"/>
      <c r="Y36" s="62"/>
      <c r="Z36" s="62"/>
      <c r="AA36" s="187"/>
      <c r="AB36" s="17"/>
      <c r="AC36" s="186"/>
      <c r="AD36" s="160"/>
      <c r="AE36" s="33"/>
      <c r="AF36" s="62"/>
      <c r="AG36" s="62"/>
      <c r="AH36" s="187">
        <v>30</v>
      </c>
      <c r="AI36" s="17"/>
      <c r="AJ36" s="186" t="s">
        <v>30</v>
      </c>
      <c r="AK36" s="160">
        <v>2</v>
      </c>
      <c r="AL36" s="33"/>
      <c r="AM36" s="62"/>
      <c r="AN36" s="62"/>
      <c r="AO36" s="62"/>
      <c r="AP36" s="17"/>
      <c r="AQ36" s="186"/>
      <c r="AR36" s="160"/>
      <c r="AS36" s="33"/>
      <c r="AT36" s="62"/>
      <c r="AU36" s="62"/>
      <c r="AV36" s="62"/>
      <c r="AW36" s="17"/>
      <c r="AX36" s="102"/>
      <c r="AY36" s="160"/>
      <c r="AZ36" s="82"/>
    </row>
    <row r="37" spans="1:52" s="81" customFormat="1" ht="15.75" customHeight="1" thickBot="1">
      <c r="A37" s="342" t="s">
        <v>33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40"/>
      <c r="AY37" s="341"/>
      <c r="AZ37" s="82"/>
    </row>
    <row r="38" spans="1:52" s="81" customFormat="1" ht="12.75">
      <c r="A38" s="11">
        <v>13</v>
      </c>
      <c r="B38" s="26" t="s">
        <v>49</v>
      </c>
      <c r="C38" s="110">
        <v>0</v>
      </c>
      <c r="D38" s="107">
        <v>60</v>
      </c>
      <c r="E38" s="239">
        <f aca="true" t="shared" si="4" ref="E38:I43">SUM(J38,Q38,X38,AE38,AL38,AS38)</f>
        <v>0</v>
      </c>
      <c r="F38" s="237">
        <v>60</v>
      </c>
      <c r="G38" s="237">
        <f t="shared" si="4"/>
        <v>0</v>
      </c>
      <c r="H38" s="237">
        <f t="shared" si="4"/>
        <v>0</v>
      </c>
      <c r="I38" s="75">
        <f t="shared" si="4"/>
        <v>0</v>
      </c>
      <c r="J38" s="12"/>
      <c r="K38" s="11">
        <v>30</v>
      </c>
      <c r="L38" s="11"/>
      <c r="M38" s="11"/>
      <c r="N38" s="11"/>
      <c r="O38" s="98" t="s">
        <v>30</v>
      </c>
      <c r="P38" s="89">
        <v>0</v>
      </c>
      <c r="Q38" s="188"/>
      <c r="R38" s="127">
        <v>30</v>
      </c>
      <c r="S38" s="13"/>
      <c r="T38" s="13"/>
      <c r="U38" s="11"/>
      <c r="V38" s="98" t="s">
        <v>30</v>
      </c>
      <c r="W38" s="92">
        <v>0</v>
      </c>
      <c r="X38" s="14"/>
      <c r="Y38" s="11"/>
      <c r="Z38" s="11"/>
      <c r="AA38" s="11"/>
      <c r="AB38" s="11"/>
      <c r="AC38" s="98"/>
      <c r="AD38" s="89"/>
      <c r="AE38" s="12"/>
      <c r="AF38" s="11"/>
      <c r="AG38" s="11"/>
      <c r="AH38" s="11"/>
      <c r="AI38" s="11"/>
      <c r="AJ38" s="98"/>
      <c r="AK38" s="92"/>
      <c r="AL38" s="14"/>
      <c r="AM38" s="11"/>
      <c r="AN38" s="11"/>
      <c r="AO38" s="11"/>
      <c r="AP38" s="11"/>
      <c r="AQ38" s="98"/>
      <c r="AR38" s="92"/>
      <c r="AS38" s="12"/>
      <c r="AT38" s="11"/>
      <c r="AU38" s="11"/>
      <c r="AV38" s="11"/>
      <c r="AW38" s="11"/>
      <c r="AX38" s="96"/>
      <c r="AY38" s="92"/>
      <c r="AZ38" s="82"/>
    </row>
    <row r="39" spans="1:52" s="81" customFormat="1" ht="12.75">
      <c r="A39" s="9">
        <v>14</v>
      </c>
      <c r="B39" s="28" t="s">
        <v>28</v>
      </c>
      <c r="C39" s="110">
        <f>SUM(P39,W39,AD39,AR39,AY39)</f>
        <v>2</v>
      </c>
      <c r="D39" s="108">
        <v>30</v>
      </c>
      <c r="E39" s="240">
        <f t="shared" si="4"/>
        <v>0</v>
      </c>
      <c r="F39" s="234">
        <f t="shared" si="4"/>
        <v>30</v>
      </c>
      <c r="G39" s="234">
        <f t="shared" si="4"/>
        <v>0</v>
      </c>
      <c r="H39" s="234">
        <f t="shared" si="4"/>
        <v>0</v>
      </c>
      <c r="I39" s="75">
        <f t="shared" si="4"/>
        <v>0</v>
      </c>
      <c r="J39" s="12"/>
      <c r="K39" s="11">
        <v>30</v>
      </c>
      <c r="L39" s="11"/>
      <c r="M39" s="10"/>
      <c r="N39" s="9"/>
      <c r="O39" s="95" t="s">
        <v>30</v>
      </c>
      <c r="P39" s="92">
        <v>2</v>
      </c>
      <c r="Q39" s="188"/>
      <c r="R39" s="136"/>
      <c r="S39" s="10"/>
      <c r="T39" s="10"/>
      <c r="U39" s="9"/>
      <c r="V39" s="95"/>
      <c r="W39" s="92"/>
      <c r="X39" s="14"/>
      <c r="Y39" s="11"/>
      <c r="Z39" s="11"/>
      <c r="AA39" s="11"/>
      <c r="AB39" s="11"/>
      <c r="AC39" s="96"/>
      <c r="AD39" s="89"/>
      <c r="AE39" s="12"/>
      <c r="AF39" s="11"/>
      <c r="AG39" s="11"/>
      <c r="AH39" s="11"/>
      <c r="AI39" s="11"/>
      <c r="AJ39" s="96"/>
      <c r="AK39" s="92"/>
      <c r="AL39" s="14"/>
      <c r="AM39" s="11"/>
      <c r="AN39" s="11"/>
      <c r="AO39" s="11"/>
      <c r="AP39" s="11"/>
      <c r="AQ39" s="96"/>
      <c r="AR39" s="92"/>
      <c r="AS39" s="12"/>
      <c r="AT39" s="11"/>
      <c r="AU39" s="11"/>
      <c r="AV39" s="11"/>
      <c r="AW39" s="11"/>
      <c r="AX39" s="96"/>
      <c r="AY39" s="92"/>
      <c r="AZ39" s="82"/>
    </row>
    <row r="40" spans="1:52" s="81" customFormat="1" ht="25.5">
      <c r="A40" s="9">
        <v>15</v>
      </c>
      <c r="B40" s="189" t="s">
        <v>34</v>
      </c>
      <c r="C40" s="110">
        <f>SUM(P40,W40,AD40,AK40,AR40,AY40)</f>
        <v>2</v>
      </c>
      <c r="D40" s="108">
        <v>15</v>
      </c>
      <c r="E40" s="240">
        <f t="shared" si="4"/>
        <v>15</v>
      </c>
      <c r="F40" s="234">
        <f t="shared" si="4"/>
        <v>0</v>
      </c>
      <c r="G40" s="234">
        <f t="shared" si="4"/>
        <v>0</v>
      </c>
      <c r="H40" s="234">
        <f t="shared" si="4"/>
        <v>0</v>
      </c>
      <c r="I40" s="75">
        <f t="shared" si="4"/>
        <v>0</v>
      </c>
      <c r="J40" s="12"/>
      <c r="K40" s="11"/>
      <c r="L40" s="11"/>
      <c r="M40" s="11"/>
      <c r="N40" s="11"/>
      <c r="O40" s="96"/>
      <c r="P40" s="89"/>
      <c r="Q40" s="188"/>
      <c r="R40" s="136"/>
      <c r="S40" s="10"/>
      <c r="T40" s="10"/>
      <c r="U40" s="9"/>
      <c r="V40" s="95"/>
      <c r="W40" s="92"/>
      <c r="X40" s="14"/>
      <c r="Y40" s="11"/>
      <c r="Z40" s="11"/>
      <c r="AA40" s="11"/>
      <c r="AB40" s="11"/>
      <c r="AC40" s="96"/>
      <c r="AD40" s="89"/>
      <c r="AE40" s="12">
        <v>15</v>
      </c>
      <c r="AF40" s="11"/>
      <c r="AG40" s="11"/>
      <c r="AH40" s="11"/>
      <c r="AI40" s="11"/>
      <c r="AJ40" s="95" t="s">
        <v>30</v>
      </c>
      <c r="AK40" s="92">
        <v>2</v>
      </c>
      <c r="AL40" s="14"/>
      <c r="AM40" s="11"/>
      <c r="AN40" s="11"/>
      <c r="AO40" s="11"/>
      <c r="AP40" s="11"/>
      <c r="AQ40" s="96"/>
      <c r="AR40" s="91"/>
      <c r="AS40" s="190"/>
      <c r="AT40" s="65"/>
      <c r="AU40" s="65"/>
      <c r="AV40" s="65"/>
      <c r="AW40" s="191"/>
      <c r="AX40" s="192"/>
      <c r="AY40" s="193"/>
      <c r="AZ40" s="82"/>
    </row>
    <row r="41" spans="1:52" s="81" customFormat="1" ht="12.75">
      <c r="A41" s="18">
        <v>16</v>
      </c>
      <c r="B41" s="32" t="s">
        <v>35</v>
      </c>
      <c r="C41" s="156">
        <v>2</v>
      </c>
      <c r="D41" s="109">
        <v>30</v>
      </c>
      <c r="E41" s="318">
        <f t="shared" si="4"/>
        <v>30</v>
      </c>
      <c r="F41" s="319">
        <f t="shared" si="4"/>
        <v>0</v>
      </c>
      <c r="G41" s="319">
        <f t="shared" si="4"/>
        <v>0</v>
      </c>
      <c r="H41" s="327">
        <f t="shared" si="4"/>
        <v>0</v>
      </c>
      <c r="I41" s="76">
        <f t="shared" si="4"/>
        <v>0</v>
      </c>
      <c r="J41" s="16">
        <v>30</v>
      </c>
      <c r="K41" s="17"/>
      <c r="L41" s="17"/>
      <c r="M41" s="17"/>
      <c r="N41" s="17"/>
      <c r="O41" s="102" t="s">
        <v>30</v>
      </c>
      <c r="P41" s="158">
        <v>2</v>
      </c>
      <c r="Q41" s="196"/>
      <c r="R41" s="144"/>
      <c r="S41" s="144"/>
      <c r="T41" s="144"/>
      <c r="U41" s="148"/>
      <c r="V41" s="320"/>
      <c r="W41" s="156"/>
      <c r="X41" s="197"/>
      <c r="Y41" s="198"/>
      <c r="Z41" s="198"/>
      <c r="AA41" s="198"/>
      <c r="AB41" s="198"/>
      <c r="AC41" s="321"/>
      <c r="AD41" s="158"/>
      <c r="AE41" s="196"/>
      <c r="AF41" s="198"/>
      <c r="AG41" s="198"/>
      <c r="AH41" s="198"/>
      <c r="AI41" s="198"/>
      <c r="AJ41" s="321"/>
      <c r="AK41" s="156"/>
      <c r="AL41" s="197"/>
      <c r="AM41" s="198"/>
      <c r="AN41" s="198"/>
      <c r="AO41" s="198"/>
      <c r="AP41" s="198"/>
      <c r="AQ41" s="321"/>
      <c r="AR41" s="160"/>
      <c r="AS41" s="60"/>
      <c r="AT41" s="17"/>
      <c r="AU41" s="17"/>
      <c r="AV41" s="17"/>
      <c r="AW41" s="17"/>
      <c r="AX41" s="102"/>
      <c r="AY41" s="160"/>
      <c r="AZ41" s="82"/>
    </row>
    <row r="42" spans="1:52" s="335" customFormat="1" ht="12.75">
      <c r="A42" s="9">
        <v>17</v>
      </c>
      <c r="B42" s="28" t="s">
        <v>105</v>
      </c>
      <c r="C42" s="328">
        <v>2</v>
      </c>
      <c r="D42" s="182">
        <v>30</v>
      </c>
      <c r="E42" s="329">
        <v>0</v>
      </c>
      <c r="F42" s="233">
        <v>0</v>
      </c>
      <c r="G42" s="233">
        <v>0</v>
      </c>
      <c r="H42" s="233">
        <v>30</v>
      </c>
      <c r="I42" s="330">
        <v>0</v>
      </c>
      <c r="J42" s="331"/>
      <c r="K42" s="9"/>
      <c r="L42" s="9"/>
      <c r="M42" s="9">
        <v>30</v>
      </c>
      <c r="N42" s="9"/>
      <c r="O42" s="95" t="s">
        <v>30</v>
      </c>
      <c r="P42" s="88">
        <v>2</v>
      </c>
      <c r="Q42" s="332"/>
      <c r="R42" s="136"/>
      <c r="S42" s="136"/>
      <c r="T42" s="136"/>
      <c r="U42" s="139"/>
      <c r="V42" s="194"/>
      <c r="W42" s="328"/>
      <c r="X42" s="333"/>
      <c r="Y42" s="139"/>
      <c r="Z42" s="139"/>
      <c r="AA42" s="139"/>
      <c r="AB42" s="139"/>
      <c r="AC42" s="194"/>
      <c r="AD42" s="88"/>
      <c r="AE42" s="332"/>
      <c r="AF42" s="139"/>
      <c r="AG42" s="139"/>
      <c r="AH42" s="139"/>
      <c r="AI42" s="139"/>
      <c r="AJ42" s="194"/>
      <c r="AK42" s="328"/>
      <c r="AL42" s="333"/>
      <c r="AM42" s="139"/>
      <c r="AN42" s="139"/>
      <c r="AO42" s="139"/>
      <c r="AP42" s="139"/>
      <c r="AQ42" s="194"/>
      <c r="AR42" s="91"/>
      <c r="AS42" s="331"/>
      <c r="AT42" s="9"/>
      <c r="AU42" s="9"/>
      <c r="AV42" s="9"/>
      <c r="AW42" s="9"/>
      <c r="AX42" s="95"/>
      <c r="AY42" s="91"/>
      <c r="AZ42" s="334"/>
    </row>
    <row r="43" spans="1:52" s="81" customFormat="1" ht="13.5" thickBot="1">
      <c r="A43" s="322">
        <v>18</v>
      </c>
      <c r="B43" s="323" t="s">
        <v>32</v>
      </c>
      <c r="C43" s="156">
        <f>SUM(P43,W43,AD43,AK43,AR43,AY43)</f>
        <v>1</v>
      </c>
      <c r="D43" s="109">
        <v>15</v>
      </c>
      <c r="E43" s="241">
        <f t="shared" si="4"/>
        <v>15</v>
      </c>
      <c r="F43" s="238">
        <f t="shared" si="4"/>
        <v>0</v>
      </c>
      <c r="G43" s="238">
        <f t="shared" si="4"/>
        <v>0</v>
      </c>
      <c r="H43" s="238">
        <f t="shared" si="4"/>
        <v>0</v>
      </c>
      <c r="I43" s="75">
        <f t="shared" si="4"/>
        <v>0</v>
      </c>
      <c r="J43" s="60">
        <v>15</v>
      </c>
      <c r="K43" s="17"/>
      <c r="L43" s="17"/>
      <c r="M43" s="17"/>
      <c r="N43" s="17"/>
      <c r="O43" s="97" t="s">
        <v>30</v>
      </c>
      <c r="P43" s="158">
        <v>1</v>
      </c>
      <c r="Q43" s="196"/>
      <c r="R43" s="324"/>
      <c r="S43" s="324"/>
      <c r="T43" s="324"/>
      <c r="U43" s="198"/>
      <c r="V43" s="199"/>
      <c r="W43" s="156"/>
      <c r="X43" s="197"/>
      <c r="Y43" s="198"/>
      <c r="Z43" s="198"/>
      <c r="AA43" s="198"/>
      <c r="AB43" s="198"/>
      <c r="AC43" s="199"/>
      <c r="AD43" s="200"/>
      <c r="AE43" s="196"/>
      <c r="AF43" s="198"/>
      <c r="AG43" s="198"/>
      <c r="AH43" s="198"/>
      <c r="AI43" s="198"/>
      <c r="AJ43" s="199"/>
      <c r="AK43" s="201"/>
      <c r="AL43" s="197"/>
      <c r="AM43" s="198"/>
      <c r="AN43" s="198"/>
      <c r="AO43" s="198"/>
      <c r="AP43" s="198"/>
      <c r="AQ43" s="199"/>
      <c r="AR43" s="202"/>
      <c r="AS43" s="60"/>
      <c r="AT43" s="17"/>
      <c r="AU43" s="17"/>
      <c r="AV43" s="17"/>
      <c r="AW43" s="17"/>
      <c r="AX43" s="97"/>
      <c r="AY43" s="202"/>
      <c r="AZ43" s="82"/>
    </row>
    <row r="44" spans="1:52" s="81" customFormat="1" ht="13.5" thickBot="1">
      <c r="A44" s="374" t="s">
        <v>16</v>
      </c>
      <c r="B44" s="375"/>
      <c r="C44" s="284">
        <f aca="true" t="shared" si="5" ref="C44:AH44">SUM(C15,C23:C43)</f>
        <v>110</v>
      </c>
      <c r="D44" s="284">
        <f t="shared" si="5"/>
        <v>1470</v>
      </c>
      <c r="E44" s="285">
        <f t="shared" si="5"/>
        <v>285</v>
      </c>
      <c r="F44" s="286">
        <f t="shared" si="5"/>
        <v>90</v>
      </c>
      <c r="G44" s="286">
        <f t="shared" si="5"/>
        <v>0</v>
      </c>
      <c r="H44" s="286">
        <f t="shared" si="5"/>
        <v>1095</v>
      </c>
      <c r="I44" s="286">
        <f t="shared" si="5"/>
        <v>0</v>
      </c>
      <c r="J44" s="287">
        <f t="shared" si="5"/>
        <v>135</v>
      </c>
      <c r="K44" s="287">
        <f t="shared" si="5"/>
        <v>60</v>
      </c>
      <c r="L44" s="287">
        <f t="shared" si="5"/>
        <v>0</v>
      </c>
      <c r="M44" s="287">
        <f t="shared" si="5"/>
        <v>225</v>
      </c>
      <c r="N44" s="287">
        <f t="shared" si="5"/>
        <v>0</v>
      </c>
      <c r="O44" s="287">
        <f t="shared" si="5"/>
        <v>0</v>
      </c>
      <c r="P44" s="287">
        <f t="shared" si="5"/>
        <v>27</v>
      </c>
      <c r="Q44" s="287">
        <f t="shared" si="5"/>
        <v>45</v>
      </c>
      <c r="R44" s="287">
        <f t="shared" si="5"/>
        <v>30</v>
      </c>
      <c r="S44" s="287">
        <f t="shared" si="5"/>
        <v>0</v>
      </c>
      <c r="T44" s="287">
        <f t="shared" si="5"/>
        <v>225</v>
      </c>
      <c r="U44" s="287">
        <f t="shared" si="5"/>
        <v>0</v>
      </c>
      <c r="V44" s="287">
        <f t="shared" si="5"/>
        <v>0</v>
      </c>
      <c r="W44" s="287">
        <f t="shared" si="5"/>
        <v>24</v>
      </c>
      <c r="X44" s="287">
        <f t="shared" si="5"/>
        <v>30</v>
      </c>
      <c r="Y44" s="287">
        <f t="shared" si="5"/>
        <v>0</v>
      </c>
      <c r="Z44" s="287">
        <f t="shared" si="5"/>
        <v>0</v>
      </c>
      <c r="AA44" s="287">
        <f t="shared" si="5"/>
        <v>195</v>
      </c>
      <c r="AB44" s="287">
        <f t="shared" si="5"/>
        <v>0</v>
      </c>
      <c r="AC44" s="287">
        <f t="shared" si="5"/>
        <v>0</v>
      </c>
      <c r="AD44" s="287">
        <f t="shared" si="5"/>
        <v>19</v>
      </c>
      <c r="AE44" s="287">
        <f t="shared" si="5"/>
        <v>45</v>
      </c>
      <c r="AF44" s="287">
        <f t="shared" si="5"/>
        <v>0</v>
      </c>
      <c r="AG44" s="287">
        <f t="shared" si="5"/>
        <v>0</v>
      </c>
      <c r="AH44" s="287">
        <f t="shared" si="5"/>
        <v>210</v>
      </c>
      <c r="AI44" s="287">
        <f aca="true" t="shared" si="6" ref="AI44:AY44">SUM(AI15,AI23:AI43)</f>
        <v>0</v>
      </c>
      <c r="AJ44" s="287">
        <f t="shared" si="6"/>
        <v>0</v>
      </c>
      <c r="AK44" s="287">
        <f t="shared" si="6"/>
        <v>19</v>
      </c>
      <c r="AL44" s="287">
        <f t="shared" si="6"/>
        <v>30</v>
      </c>
      <c r="AM44" s="287">
        <f t="shared" si="6"/>
        <v>0</v>
      </c>
      <c r="AN44" s="287">
        <f t="shared" si="6"/>
        <v>0</v>
      </c>
      <c r="AO44" s="287">
        <f t="shared" si="6"/>
        <v>180</v>
      </c>
      <c r="AP44" s="287">
        <f t="shared" si="6"/>
        <v>0</v>
      </c>
      <c r="AQ44" s="287">
        <f t="shared" si="6"/>
        <v>0</v>
      </c>
      <c r="AR44" s="287">
        <f t="shared" si="6"/>
        <v>15</v>
      </c>
      <c r="AS44" s="287">
        <f t="shared" si="6"/>
        <v>0</v>
      </c>
      <c r="AT44" s="287">
        <f t="shared" si="6"/>
        <v>0</v>
      </c>
      <c r="AU44" s="287">
        <f t="shared" si="6"/>
        <v>0</v>
      </c>
      <c r="AV44" s="287">
        <f t="shared" si="6"/>
        <v>60</v>
      </c>
      <c r="AW44" s="287">
        <f t="shared" si="6"/>
        <v>0</v>
      </c>
      <c r="AX44" s="287">
        <f t="shared" si="6"/>
        <v>0</v>
      </c>
      <c r="AY44" s="287">
        <f t="shared" si="6"/>
        <v>6</v>
      </c>
      <c r="AZ44" s="82"/>
    </row>
    <row r="45" spans="1:52" s="81" customFormat="1" ht="13.5" thickBot="1">
      <c r="A45" s="386" t="s">
        <v>67</v>
      </c>
      <c r="B45" s="384"/>
      <c r="C45" s="384"/>
      <c r="D45" s="384"/>
      <c r="E45" s="384"/>
      <c r="F45" s="384"/>
      <c r="G45" s="384"/>
      <c r="H45" s="384"/>
      <c r="I45" s="384"/>
      <c r="J45" s="384"/>
      <c r="K45" s="384"/>
      <c r="L45" s="384"/>
      <c r="M45" s="384"/>
      <c r="N45" s="384"/>
      <c r="O45" s="384"/>
      <c r="P45" s="384"/>
      <c r="Q45" s="384"/>
      <c r="R45" s="384"/>
      <c r="S45" s="384"/>
      <c r="T45" s="384"/>
      <c r="U45" s="384"/>
      <c r="V45" s="384"/>
      <c r="W45" s="384"/>
      <c r="X45" s="384"/>
      <c r="Y45" s="384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4"/>
      <c r="AL45" s="384"/>
      <c r="AM45" s="384"/>
      <c r="AN45" s="384"/>
      <c r="AO45" s="384"/>
      <c r="AP45" s="384"/>
      <c r="AQ45" s="384"/>
      <c r="AR45" s="384"/>
      <c r="AS45" s="384"/>
      <c r="AT45" s="384"/>
      <c r="AU45" s="384"/>
      <c r="AV45" s="384"/>
      <c r="AW45" s="384"/>
      <c r="AX45" s="384"/>
      <c r="AY45" s="385"/>
      <c r="AZ45" s="82"/>
    </row>
    <row r="46" spans="1:52" s="81" customFormat="1" ht="13.5" thickBot="1">
      <c r="A46" s="204">
        <v>19</v>
      </c>
      <c r="B46" s="205" t="s">
        <v>29</v>
      </c>
      <c r="C46" s="206">
        <f>SUM(P46,W46,AD46,AK46,AR46,AY46)</f>
        <v>6</v>
      </c>
      <c r="D46" s="207">
        <v>60</v>
      </c>
      <c r="E46" s="208"/>
      <c r="F46" s="209"/>
      <c r="G46" s="209"/>
      <c r="H46" s="209"/>
      <c r="I46" s="210">
        <v>60</v>
      </c>
      <c r="J46" s="180"/>
      <c r="K46" s="209"/>
      <c r="L46" s="209"/>
      <c r="M46" s="209"/>
      <c r="N46" s="211"/>
      <c r="O46" s="212"/>
      <c r="P46" s="208"/>
      <c r="Q46" s="180"/>
      <c r="R46" s="209"/>
      <c r="S46" s="209"/>
      <c r="T46" s="210"/>
      <c r="U46" s="213"/>
      <c r="V46" s="213"/>
      <c r="W46" s="214"/>
      <c r="X46" s="215"/>
      <c r="Y46" s="210"/>
      <c r="Z46" s="210"/>
      <c r="AA46" s="210"/>
      <c r="AB46" s="213"/>
      <c r="AC46" s="213"/>
      <c r="AD46" s="215"/>
      <c r="AE46" s="204"/>
      <c r="AF46" s="210"/>
      <c r="AG46" s="210"/>
      <c r="AH46" s="210"/>
      <c r="AI46" s="213"/>
      <c r="AJ46" s="213"/>
      <c r="AK46" s="216"/>
      <c r="AL46" s="215"/>
      <c r="AM46" s="210"/>
      <c r="AN46" s="210"/>
      <c r="AO46" s="210"/>
      <c r="AP46" s="213">
        <v>30</v>
      </c>
      <c r="AQ46" s="213" t="s">
        <v>30</v>
      </c>
      <c r="AR46" s="215">
        <v>3</v>
      </c>
      <c r="AS46" s="204"/>
      <c r="AT46" s="209"/>
      <c r="AU46" s="209"/>
      <c r="AV46" s="210"/>
      <c r="AW46" s="210">
        <v>30</v>
      </c>
      <c r="AX46" s="213" t="s">
        <v>30</v>
      </c>
      <c r="AY46" s="214">
        <v>3</v>
      </c>
      <c r="AZ46" s="82"/>
    </row>
    <row r="47" spans="1:52" s="81" customFormat="1" ht="13.5" thickBot="1">
      <c r="A47" s="387" t="s">
        <v>68</v>
      </c>
      <c r="B47" s="388"/>
      <c r="C47" s="288">
        <v>6</v>
      </c>
      <c r="D47" s="288">
        <f aca="true" t="shared" si="7" ref="D47:N47">SUM(D46)</f>
        <v>60</v>
      </c>
      <c r="E47" s="289">
        <f t="shared" si="7"/>
        <v>0</v>
      </c>
      <c r="F47" s="290">
        <f t="shared" si="7"/>
        <v>0</v>
      </c>
      <c r="G47" s="290">
        <f t="shared" si="7"/>
        <v>0</v>
      </c>
      <c r="H47" s="290">
        <f t="shared" si="7"/>
        <v>0</v>
      </c>
      <c r="I47" s="290">
        <f t="shared" si="7"/>
        <v>60</v>
      </c>
      <c r="J47" s="291">
        <f t="shared" si="7"/>
        <v>0</v>
      </c>
      <c r="K47" s="290">
        <f t="shared" si="7"/>
        <v>0</v>
      </c>
      <c r="L47" s="290">
        <f t="shared" si="7"/>
        <v>0</v>
      </c>
      <c r="M47" s="290">
        <f t="shared" si="7"/>
        <v>0</v>
      </c>
      <c r="N47" s="290">
        <f t="shared" si="7"/>
        <v>0</v>
      </c>
      <c r="O47" s="284"/>
      <c r="P47" s="292">
        <f aca="true" t="shared" si="8" ref="P47:U47">SUM(P46)</f>
        <v>0</v>
      </c>
      <c r="Q47" s="291">
        <f t="shared" si="8"/>
        <v>0</v>
      </c>
      <c r="R47" s="290">
        <f t="shared" si="8"/>
        <v>0</v>
      </c>
      <c r="S47" s="290">
        <f t="shared" si="8"/>
        <v>0</v>
      </c>
      <c r="T47" s="290">
        <f t="shared" si="8"/>
        <v>0</v>
      </c>
      <c r="U47" s="293">
        <f t="shared" si="8"/>
        <v>0</v>
      </c>
      <c r="V47" s="293"/>
      <c r="W47" s="294">
        <f aca="true" t="shared" si="9" ref="W47:AB47">SUM(W46)</f>
        <v>0</v>
      </c>
      <c r="X47" s="289">
        <f t="shared" si="9"/>
        <v>0</v>
      </c>
      <c r="Y47" s="290">
        <f t="shared" si="9"/>
        <v>0</v>
      </c>
      <c r="Z47" s="290">
        <f t="shared" si="9"/>
        <v>0</v>
      </c>
      <c r="AA47" s="290">
        <f t="shared" si="9"/>
        <v>0</v>
      </c>
      <c r="AB47" s="290">
        <f t="shared" si="9"/>
        <v>0</v>
      </c>
      <c r="AC47" s="284"/>
      <c r="AD47" s="295">
        <f aca="true" t="shared" si="10" ref="AD47:AI47">SUM(AD46)</f>
        <v>0</v>
      </c>
      <c r="AE47" s="296">
        <f t="shared" si="10"/>
        <v>0</v>
      </c>
      <c r="AF47" s="286">
        <f t="shared" si="10"/>
        <v>0</v>
      </c>
      <c r="AG47" s="286">
        <f t="shared" si="10"/>
        <v>0</v>
      </c>
      <c r="AH47" s="286">
        <f t="shared" si="10"/>
        <v>0</v>
      </c>
      <c r="AI47" s="286">
        <f t="shared" si="10"/>
        <v>0</v>
      </c>
      <c r="AJ47" s="284"/>
      <c r="AK47" s="292">
        <f aca="true" t="shared" si="11" ref="AK47:AP47">SUM(AK46)</f>
        <v>0</v>
      </c>
      <c r="AL47" s="295">
        <f t="shared" si="11"/>
        <v>0</v>
      </c>
      <c r="AM47" s="286">
        <f t="shared" si="11"/>
        <v>0</v>
      </c>
      <c r="AN47" s="286">
        <f t="shared" si="11"/>
        <v>0</v>
      </c>
      <c r="AO47" s="286">
        <f t="shared" si="11"/>
        <v>0</v>
      </c>
      <c r="AP47" s="297">
        <f t="shared" si="11"/>
        <v>30</v>
      </c>
      <c r="AQ47" s="297"/>
      <c r="AR47" s="295">
        <f aca="true" t="shared" si="12" ref="AR47:AW47">SUM(AR46)</f>
        <v>3</v>
      </c>
      <c r="AS47" s="296">
        <f t="shared" si="12"/>
        <v>0</v>
      </c>
      <c r="AT47" s="286">
        <f t="shared" si="12"/>
        <v>0</v>
      </c>
      <c r="AU47" s="286">
        <f t="shared" si="12"/>
        <v>0</v>
      </c>
      <c r="AV47" s="203">
        <f t="shared" si="12"/>
        <v>0</v>
      </c>
      <c r="AW47" s="203">
        <f t="shared" si="12"/>
        <v>30</v>
      </c>
      <c r="AX47" s="218"/>
      <c r="AY47" s="217">
        <f>SUM(AY46)</f>
        <v>3</v>
      </c>
      <c r="AZ47" s="82"/>
    </row>
    <row r="48" spans="1:52" ht="15" customHeight="1" thickBot="1">
      <c r="A48" s="383" t="s">
        <v>91</v>
      </c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  <c r="AV48" s="384"/>
      <c r="AW48" s="384"/>
      <c r="AX48" s="384"/>
      <c r="AY48" s="385"/>
      <c r="AZ48" s="48"/>
    </row>
    <row r="49" spans="1:52" ht="14.25">
      <c r="A49" s="259">
        <v>20</v>
      </c>
      <c r="B49" s="25" t="s">
        <v>87</v>
      </c>
      <c r="C49" s="84">
        <v>8</v>
      </c>
      <c r="D49" s="252">
        <v>120</v>
      </c>
      <c r="E49" s="78">
        <f aca="true" t="shared" si="13" ref="E49:E58">SUM(J49,Q49,X49,AE49,AL49,AS49)</f>
        <v>0</v>
      </c>
      <c r="F49" s="78">
        <f aca="true" t="shared" si="14" ref="F49:F58">SUM(K49,R49,Y49,AF49,AM49,AT49)</f>
        <v>0</v>
      </c>
      <c r="G49" s="78">
        <f aca="true" t="shared" si="15" ref="G49:G58">SUM(L49,S49,Z49,AG49,AN49,AU49)</f>
        <v>0</v>
      </c>
      <c r="H49" s="78">
        <f aca="true" t="shared" si="16" ref="H49:H58">SUM(M49,T49,AA49,AH49,AO49,AV49)</f>
        <v>120</v>
      </c>
      <c r="I49" s="78">
        <f aca="true" t="shared" si="17" ref="I49:I58">SUM(N49,U49,AB49,AI49,AP49,AW49)</f>
        <v>0</v>
      </c>
      <c r="J49" s="87"/>
      <c r="K49" s="22"/>
      <c r="L49" s="22"/>
      <c r="M49" s="22"/>
      <c r="N49" s="22"/>
      <c r="O49" s="168"/>
      <c r="P49" s="255"/>
      <c r="Q49" s="23"/>
      <c r="R49" s="24"/>
      <c r="S49" s="24"/>
      <c r="T49" s="24"/>
      <c r="U49" s="22"/>
      <c r="V49" s="98"/>
      <c r="W49" s="154"/>
      <c r="X49" s="21"/>
      <c r="Y49" s="22"/>
      <c r="Z49" s="22"/>
      <c r="AA49" s="22">
        <v>30</v>
      </c>
      <c r="AB49" s="22"/>
      <c r="AC49" s="98" t="s">
        <v>30</v>
      </c>
      <c r="AD49" s="255">
        <v>2</v>
      </c>
      <c r="AE49" s="23"/>
      <c r="AF49" s="22"/>
      <c r="AG49" s="22"/>
      <c r="AH49" s="22">
        <v>30</v>
      </c>
      <c r="AI49" s="22"/>
      <c r="AJ49" s="98" t="s">
        <v>30</v>
      </c>
      <c r="AK49" s="154">
        <v>2</v>
      </c>
      <c r="AL49" s="21"/>
      <c r="AM49" s="22"/>
      <c r="AN49" s="22"/>
      <c r="AO49" s="22">
        <v>30</v>
      </c>
      <c r="AP49" s="22"/>
      <c r="AQ49" s="98" t="s">
        <v>30</v>
      </c>
      <c r="AR49" s="256">
        <v>2</v>
      </c>
      <c r="AS49" s="23"/>
      <c r="AT49" s="22"/>
      <c r="AU49" s="22"/>
      <c r="AV49" s="22">
        <v>30</v>
      </c>
      <c r="AW49" s="22"/>
      <c r="AX49" s="98" t="s">
        <v>30</v>
      </c>
      <c r="AY49" s="154">
        <v>2</v>
      </c>
      <c r="AZ49" s="48"/>
    </row>
    <row r="50" spans="1:52" ht="14.25">
      <c r="A50" s="219">
        <v>21</v>
      </c>
      <c r="B50" s="27" t="s">
        <v>107</v>
      </c>
      <c r="C50" s="85">
        <v>2</v>
      </c>
      <c r="D50" s="253">
        <v>30</v>
      </c>
      <c r="E50" s="77">
        <f t="shared" si="13"/>
        <v>0</v>
      </c>
      <c r="F50" s="77">
        <f t="shared" si="14"/>
        <v>0</v>
      </c>
      <c r="G50" s="77">
        <f t="shared" si="15"/>
        <v>0</v>
      </c>
      <c r="H50" s="77">
        <f t="shared" si="16"/>
        <v>30</v>
      </c>
      <c r="I50" s="77">
        <f t="shared" si="17"/>
        <v>0</v>
      </c>
      <c r="J50" s="12"/>
      <c r="K50" s="11"/>
      <c r="L50" s="11"/>
      <c r="M50" s="11"/>
      <c r="N50" s="11"/>
      <c r="O50" s="104"/>
      <c r="P50" s="89"/>
      <c r="Q50" s="12"/>
      <c r="R50" s="13"/>
      <c r="S50" s="13"/>
      <c r="T50" s="13"/>
      <c r="U50" s="11"/>
      <c r="V50" s="96"/>
      <c r="W50" s="92"/>
      <c r="X50" s="14"/>
      <c r="Y50" s="11"/>
      <c r="Z50" s="11"/>
      <c r="AA50" s="11">
        <v>30</v>
      </c>
      <c r="AB50" s="11"/>
      <c r="AC50" s="96" t="s">
        <v>30</v>
      </c>
      <c r="AD50" s="89">
        <v>2</v>
      </c>
      <c r="AE50" s="12"/>
      <c r="AF50" s="11"/>
      <c r="AG50" s="11"/>
      <c r="AH50" s="11"/>
      <c r="AI50" s="11"/>
      <c r="AJ50" s="96"/>
      <c r="AK50" s="92"/>
      <c r="AL50" s="14"/>
      <c r="AM50" s="11"/>
      <c r="AN50" s="11"/>
      <c r="AO50" s="11"/>
      <c r="AP50" s="11"/>
      <c r="AQ50" s="96"/>
      <c r="AR50" s="93"/>
      <c r="AS50" s="12"/>
      <c r="AT50" s="11"/>
      <c r="AU50" s="11"/>
      <c r="AV50" s="11"/>
      <c r="AW50" s="11"/>
      <c r="AX50" s="96"/>
      <c r="AY50" s="92"/>
      <c r="AZ50" s="48"/>
    </row>
    <row r="51" spans="1:52" ht="14.25">
      <c r="A51" s="220">
        <v>22</v>
      </c>
      <c r="B51" s="26" t="s">
        <v>52</v>
      </c>
      <c r="C51" s="85">
        <v>2</v>
      </c>
      <c r="D51" s="253">
        <v>30</v>
      </c>
      <c r="E51" s="77">
        <f t="shared" si="13"/>
        <v>0</v>
      </c>
      <c r="F51" s="77">
        <f t="shared" si="14"/>
        <v>0</v>
      </c>
      <c r="G51" s="77">
        <f t="shared" si="15"/>
        <v>0</v>
      </c>
      <c r="H51" s="77">
        <v>30</v>
      </c>
      <c r="I51" s="77">
        <f t="shared" si="17"/>
        <v>0</v>
      </c>
      <c r="J51" s="12"/>
      <c r="K51" s="11"/>
      <c r="L51" s="11"/>
      <c r="M51" s="11"/>
      <c r="N51" s="11"/>
      <c r="O51" s="95"/>
      <c r="P51" s="158"/>
      <c r="Q51" s="12"/>
      <c r="R51" s="13"/>
      <c r="S51" s="13"/>
      <c r="T51" s="13">
        <v>30</v>
      </c>
      <c r="U51" s="11"/>
      <c r="V51" s="96" t="s">
        <v>30</v>
      </c>
      <c r="W51" s="92">
        <v>2</v>
      </c>
      <c r="X51" s="14"/>
      <c r="Y51" s="11"/>
      <c r="Z51" s="11"/>
      <c r="AA51" s="11"/>
      <c r="AB51" s="11"/>
      <c r="AC51" s="96"/>
      <c r="AD51" s="89"/>
      <c r="AE51" s="12"/>
      <c r="AF51" s="11"/>
      <c r="AG51" s="11"/>
      <c r="AH51" s="11"/>
      <c r="AI51" s="11"/>
      <c r="AJ51" s="96"/>
      <c r="AK51" s="92"/>
      <c r="AL51" s="14"/>
      <c r="AM51" s="11"/>
      <c r="AN51" s="11"/>
      <c r="AO51" s="11"/>
      <c r="AP51" s="11"/>
      <c r="AQ51" s="96"/>
      <c r="AR51" s="89"/>
      <c r="AS51" s="12"/>
      <c r="AT51" s="11"/>
      <c r="AU51" s="11"/>
      <c r="AV51" s="11"/>
      <c r="AW51" s="11"/>
      <c r="AX51" s="96"/>
      <c r="AY51" s="92"/>
      <c r="AZ51" s="48"/>
    </row>
    <row r="52" spans="1:52" ht="14.25">
      <c r="A52" s="220">
        <v>23</v>
      </c>
      <c r="B52" s="26" t="s">
        <v>92</v>
      </c>
      <c r="C52" s="85">
        <v>3</v>
      </c>
      <c r="D52" s="253">
        <v>30</v>
      </c>
      <c r="E52" s="77">
        <v>0</v>
      </c>
      <c r="F52" s="77">
        <v>0</v>
      </c>
      <c r="G52" s="77">
        <v>0</v>
      </c>
      <c r="H52" s="77">
        <v>30</v>
      </c>
      <c r="I52" s="77">
        <v>0</v>
      </c>
      <c r="J52" s="12"/>
      <c r="K52" s="11"/>
      <c r="L52" s="11"/>
      <c r="M52" s="11"/>
      <c r="N52" s="11"/>
      <c r="O52" s="152"/>
      <c r="P52" s="258"/>
      <c r="Q52" s="14"/>
      <c r="R52" s="11"/>
      <c r="S52" s="11"/>
      <c r="T52" s="11"/>
      <c r="U52" s="11"/>
      <c r="V52" s="96"/>
      <c r="W52" s="92"/>
      <c r="X52" s="14"/>
      <c r="Y52" s="11"/>
      <c r="Z52" s="11"/>
      <c r="AA52" s="11">
        <v>30</v>
      </c>
      <c r="AB52" s="11"/>
      <c r="AC52" s="96" t="s">
        <v>31</v>
      </c>
      <c r="AD52" s="89">
        <v>3</v>
      </c>
      <c r="AE52" s="12"/>
      <c r="AF52" s="11"/>
      <c r="AG52" s="11"/>
      <c r="AH52" s="11"/>
      <c r="AI52" s="11"/>
      <c r="AJ52" s="96"/>
      <c r="AK52" s="92"/>
      <c r="AL52" s="14"/>
      <c r="AM52" s="11"/>
      <c r="AN52" s="11"/>
      <c r="AO52" s="11"/>
      <c r="AP52" s="11"/>
      <c r="AQ52" s="96"/>
      <c r="AR52" s="89"/>
      <c r="AS52" s="12"/>
      <c r="AT52" s="11"/>
      <c r="AU52" s="11"/>
      <c r="AV52" s="11"/>
      <c r="AW52" s="11"/>
      <c r="AX52" s="96"/>
      <c r="AY52" s="92"/>
      <c r="AZ52" s="48"/>
    </row>
    <row r="53" spans="1:52" ht="14.25">
      <c r="A53" s="220">
        <v>24</v>
      </c>
      <c r="B53" s="26" t="s">
        <v>100</v>
      </c>
      <c r="C53" s="85">
        <v>3</v>
      </c>
      <c r="D53" s="253">
        <v>30</v>
      </c>
      <c r="E53" s="77">
        <v>0</v>
      </c>
      <c r="F53" s="77">
        <v>0</v>
      </c>
      <c r="G53" s="77">
        <v>0</v>
      </c>
      <c r="H53" s="77">
        <v>30</v>
      </c>
      <c r="I53" s="77">
        <v>0</v>
      </c>
      <c r="J53" s="12"/>
      <c r="K53" s="11"/>
      <c r="L53" s="11"/>
      <c r="M53" s="11"/>
      <c r="N53" s="11"/>
      <c r="O53" s="152"/>
      <c r="P53" s="258"/>
      <c r="Q53" s="14"/>
      <c r="R53" s="11"/>
      <c r="S53" s="11"/>
      <c r="T53" s="11"/>
      <c r="U53" s="11"/>
      <c r="V53" s="96"/>
      <c r="W53" s="92"/>
      <c r="X53" s="14"/>
      <c r="Y53" s="11"/>
      <c r="Z53" s="11"/>
      <c r="AA53" s="11"/>
      <c r="AB53" s="11"/>
      <c r="AC53" s="96"/>
      <c r="AD53" s="89"/>
      <c r="AE53" s="12"/>
      <c r="AF53" s="11"/>
      <c r="AG53" s="11"/>
      <c r="AH53" s="11">
        <v>30</v>
      </c>
      <c r="AI53" s="11"/>
      <c r="AJ53" s="96" t="s">
        <v>31</v>
      </c>
      <c r="AK53" s="92">
        <v>3</v>
      </c>
      <c r="AL53" s="14"/>
      <c r="AM53" s="11"/>
      <c r="AN53" s="11"/>
      <c r="AO53" s="11"/>
      <c r="AP53" s="11"/>
      <c r="AQ53" s="96"/>
      <c r="AR53" s="89"/>
      <c r="AS53" s="12"/>
      <c r="AT53" s="11"/>
      <c r="AU53" s="11"/>
      <c r="AV53" s="11"/>
      <c r="AW53" s="11"/>
      <c r="AX53" s="96"/>
      <c r="AY53" s="92"/>
      <c r="AZ53" s="48"/>
    </row>
    <row r="54" spans="1:52" ht="14.25">
      <c r="A54" s="220">
        <v>25</v>
      </c>
      <c r="B54" s="26" t="s">
        <v>102</v>
      </c>
      <c r="C54" s="85">
        <v>2</v>
      </c>
      <c r="D54" s="253">
        <v>30</v>
      </c>
      <c r="E54" s="77">
        <f t="shared" si="13"/>
        <v>0</v>
      </c>
      <c r="F54" s="77">
        <f t="shared" si="14"/>
        <v>0</v>
      </c>
      <c r="G54" s="77">
        <f t="shared" si="15"/>
        <v>0</v>
      </c>
      <c r="H54" s="77">
        <v>30</v>
      </c>
      <c r="I54" s="77">
        <f t="shared" si="17"/>
        <v>0</v>
      </c>
      <c r="J54" s="12"/>
      <c r="K54" s="11"/>
      <c r="L54" s="11"/>
      <c r="M54" s="11"/>
      <c r="N54" s="11"/>
      <c r="O54" s="96"/>
      <c r="P54" s="92"/>
      <c r="Q54" s="14"/>
      <c r="R54" s="11"/>
      <c r="S54" s="11"/>
      <c r="T54" s="11"/>
      <c r="U54" s="11"/>
      <c r="V54" s="96"/>
      <c r="W54" s="92"/>
      <c r="X54" s="14"/>
      <c r="Y54" s="11"/>
      <c r="Z54" s="11"/>
      <c r="AA54" s="11"/>
      <c r="AB54" s="11"/>
      <c r="AC54" s="96"/>
      <c r="AD54" s="89"/>
      <c r="AE54" s="12"/>
      <c r="AF54" s="11"/>
      <c r="AG54" s="11"/>
      <c r="AH54" s="11"/>
      <c r="AI54" s="11"/>
      <c r="AJ54" s="96"/>
      <c r="AK54" s="92"/>
      <c r="AL54" s="14"/>
      <c r="AM54" s="11"/>
      <c r="AN54" s="11"/>
      <c r="AO54" s="11"/>
      <c r="AP54" s="11"/>
      <c r="AQ54" s="96"/>
      <c r="AR54" s="89"/>
      <c r="AS54" s="12"/>
      <c r="AT54" s="11"/>
      <c r="AU54" s="11"/>
      <c r="AV54" s="11">
        <v>30</v>
      </c>
      <c r="AW54" s="11"/>
      <c r="AX54" s="96" t="s">
        <v>30</v>
      </c>
      <c r="AY54" s="92">
        <v>2</v>
      </c>
      <c r="AZ54" s="48"/>
    </row>
    <row r="55" spans="1:52" ht="25.5">
      <c r="A55" s="220">
        <v>26</v>
      </c>
      <c r="B55" s="27" t="s">
        <v>53</v>
      </c>
      <c r="C55" s="85">
        <v>5</v>
      </c>
      <c r="D55" s="253">
        <v>60</v>
      </c>
      <c r="E55" s="77">
        <f t="shared" si="13"/>
        <v>0</v>
      </c>
      <c r="F55" s="77">
        <f t="shared" si="14"/>
        <v>0</v>
      </c>
      <c r="G55" s="77">
        <f t="shared" si="15"/>
        <v>0</v>
      </c>
      <c r="H55" s="77">
        <f t="shared" si="16"/>
        <v>60</v>
      </c>
      <c r="I55" s="77">
        <f t="shared" si="17"/>
        <v>0</v>
      </c>
      <c r="J55" s="12"/>
      <c r="K55" s="11"/>
      <c r="L55" s="11"/>
      <c r="M55" s="11"/>
      <c r="N55" s="11"/>
      <c r="O55" s="96"/>
      <c r="P55" s="91"/>
      <c r="Q55" s="14"/>
      <c r="R55" s="11"/>
      <c r="S55" s="11"/>
      <c r="T55" s="11"/>
      <c r="U55" s="11"/>
      <c r="V55" s="96"/>
      <c r="W55" s="92"/>
      <c r="X55" s="14"/>
      <c r="Y55" s="11"/>
      <c r="Z55" s="11"/>
      <c r="AA55" s="11"/>
      <c r="AB55" s="11"/>
      <c r="AC55" s="96"/>
      <c r="AD55" s="92"/>
      <c r="AE55" s="12"/>
      <c r="AF55" s="11"/>
      <c r="AG55" s="11"/>
      <c r="AH55" s="11"/>
      <c r="AI55" s="11"/>
      <c r="AJ55" s="96"/>
      <c r="AK55" s="92"/>
      <c r="AL55" s="14"/>
      <c r="AM55" s="11"/>
      <c r="AN55" s="11"/>
      <c r="AO55" s="11">
        <v>30</v>
      </c>
      <c r="AP55" s="11"/>
      <c r="AQ55" s="96" t="s">
        <v>30</v>
      </c>
      <c r="AR55" s="89">
        <v>2</v>
      </c>
      <c r="AS55" s="12"/>
      <c r="AT55" s="11"/>
      <c r="AU55" s="11"/>
      <c r="AV55" s="11">
        <v>30</v>
      </c>
      <c r="AW55" s="11"/>
      <c r="AX55" s="96" t="s">
        <v>31</v>
      </c>
      <c r="AY55" s="92">
        <v>3</v>
      </c>
      <c r="AZ55" s="48"/>
    </row>
    <row r="56" spans="1:52" ht="14.25">
      <c r="A56" s="220">
        <v>27</v>
      </c>
      <c r="B56" s="28" t="s">
        <v>54</v>
      </c>
      <c r="C56" s="85">
        <v>5</v>
      </c>
      <c r="D56" s="253">
        <v>60</v>
      </c>
      <c r="E56" s="77">
        <f t="shared" si="13"/>
        <v>0</v>
      </c>
      <c r="F56" s="77">
        <f t="shared" si="14"/>
        <v>0</v>
      </c>
      <c r="G56" s="77">
        <f t="shared" si="15"/>
        <v>0</v>
      </c>
      <c r="H56" s="77">
        <f t="shared" si="16"/>
        <v>60</v>
      </c>
      <c r="I56" s="77">
        <f t="shared" si="17"/>
        <v>0</v>
      </c>
      <c r="J56" s="12"/>
      <c r="K56" s="11"/>
      <c r="L56" s="11"/>
      <c r="M56" s="11"/>
      <c r="N56" s="11"/>
      <c r="O56" s="96"/>
      <c r="P56" s="92"/>
      <c r="Q56" s="14"/>
      <c r="R56" s="11"/>
      <c r="S56" s="11"/>
      <c r="T56" s="13"/>
      <c r="U56" s="191"/>
      <c r="V56" s="96"/>
      <c r="W56" s="92"/>
      <c r="X56" s="66"/>
      <c r="Y56" s="67"/>
      <c r="Z56" s="65"/>
      <c r="AA56" s="67">
        <v>30</v>
      </c>
      <c r="AB56" s="191"/>
      <c r="AC56" s="192" t="s">
        <v>30</v>
      </c>
      <c r="AD56" s="193">
        <v>2</v>
      </c>
      <c r="AE56" s="12"/>
      <c r="AF56" s="11"/>
      <c r="AG56" s="11"/>
      <c r="AH56" s="11">
        <v>30</v>
      </c>
      <c r="AI56" s="11"/>
      <c r="AJ56" s="96" t="s">
        <v>31</v>
      </c>
      <c r="AK56" s="92">
        <v>3</v>
      </c>
      <c r="AL56" s="14"/>
      <c r="AM56" s="11"/>
      <c r="AN56" s="11"/>
      <c r="AO56" s="11"/>
      <c r="AP56" s="11"/>
      <c r="AQ56" s="96"/>
      <c r="AR56" s="89"/>
      <c r="AS56" s="12"/>
      <c r="AT56" s="11"/>
      <c r="AU56" s="11"/>
      <c r="AV56" s="11"/>
      <c r="AW56" s="11"/>
      <c r="AX56" s="96"/>
      <c r="AY56" s="91"/>
      <c r="AZ56" s="48"/>
    </row>
    <row r="57" spans="1:52" ht="14.25">
      <c r="A57" s="220">
        <v>28</v>
      </c>
      <c r="B57" s="28" t="s">
        <v>55</v>
      </c>
      <c r="C57" s="85">
        <v>3</v>
      </c>
      <c r="D57" s="253">
        <v>30</v>
      </c>
      <c r="E57" s="77">
        <f t="shared" si="13"/>
        <v>0</v>
      </c>
      <c r="F57" s="77">
        <f t="shared" si="14"/>
        <v>0</v>
      </c>
      <c r="G57" s="77">
        <f t="shared" si="15"/>
        <v>0</v>
      </c>
      <c r="H57" s="77">
        <f t="shared" si="16"/>
        <v>30</v>
      </c>
      <c r="I57" s="77">
        <f t="shared" si="17"/>
        <v>0</v>
      </c>
      <c r="J57" s="12"/>
      <c r="K57" s="11"/>
      <c r="L57" s="11"/>
      <c r="M57" s="11"/>
      <c r="N57" s="11"/>
      <c r="O57" s="96"/>
      <c r="P57" s="89"/>
      <c r="Q57" s="12"/>
      <c r="R57" s="11"/>
      <c r="S57" s="11"/>
      <c r="T57" s="11"/>
      <c r="U57" s="9"/>
      <c r="V57" s="96"/>
      <c r="W57" s="92"/>
      <c r="X57" s="14"/>
      <c r="Y57" s="10"/>
      <c r="Z57" s="10"/>
      <c r="AA57" s="10"/>
      <c r="AB57" s="9"/>
      <c r="AC57" s="95"/>
      <c r="AD57" s="91"/>
      <c r="AE57" s="12"/>
      <c r="AF57" s="11"/>
      <c r="AG57" s="11"/>
      <c r="AH57" s="11"/>
      <c r="AI57" s="11"/>
      <c r="AJ57" s="96"/>
      <c r="AK57" s="92"/>
      <c r="AL57" s="14"/>
      <c r="AM57" s="11"/>
      <c r="AN57" s="11"/>
      <c r="AO57" s="11">
        <v>30</v>
      </c>
      <c r="AP57" s="11"/>
      <c r="AQ57" s="96" t="s">
        <v>30</v>
      </c>
      <c r="AR57" s="258">
        <v>3</v>
      </c>
      <c r="AS57" s="14"/>
      <c r="AT57" s="11"/>
      <c r="AU57" s="11"/>
      <c r="AV57" s="11"/>
      <c r="AW57" s="11"/>
      <c r="AX57" s="96"/>
      <c r="AY57" s="94"/>
      <c r="AZ57" s="48"/>
    </row>
    <row r="58" spans="1:52" ht="15" thickBot="1">
      <c r="A58" s="260">
        <v>29</v>
      </c>
      <c r="B58" s="29" t="s">
        <v>79</v>
      </c>
      <c r="C58" s="86">
        <v>16</v>
      </c>
      <c r="D58" s="254">
        <v>180</v>
      </c>
      <c r="E58" s="77">
        <f t="shared" si="13"/>
        <v>0</v>
      </c>
      <c r="F58" s="77">
        <f t="shared" si="14"/>
        <v>0</v>
      </c>
      <c r="G58" s="77">
        <f t="shared" si="15"/>
        <v>0</v>
      </c>
      <c r="H58" s="77">
        <f t="shared" si="16"/>
        <v>180</v>
      </c>
      <c r="I58" s="77">
        <f t="shared" si="17"/>
        <v>0</v>
      </c>
      <c r="J58" s="20"/>
      <c r="K58" s="18"/>
      <c r="L58" s="18"/>
      <c r="M58" s="18">
        <v>30</v>
      </c>
      <c r="N58" s="18"/>
      <c r="O58" s="99" t="s">
        <v>30</v>
      </c>
      <c r="P58" s="142">
        <v>3</v>
      </c>
      <c r="Q58" s="16"/>
      <c r="R58" s="15"/>
      <c r="S58" s="15"/>
      <c r="T58" s="15">
        <v>30</v>
      </c>
      <c r="U58" s="18"/>
      <c r="V58" s="99" t="s">
        <v>30</v>
      </c>
      <c r="W58" s="142">
        <v>3</v>
      </c>
      <c r="X58" s="19"/>
      <c r="Y58" s="18"/>
      <c r="Z58" s="18"/>
      <c r="AA58" s="18">
        <v>30</v>
      </c>
      <c r="AB58" s="18"/>
      <c r="AC58" s="99" t="s">
        <v>30</v>
      </c>
      <c r="AD58" s="142">
        <v>2</v>
      </c>
      <c r="AE58" s="16"/>
      <c r="AF58" s="18"/>
      <c r="AG58" s="18"/>
      <c r="AH58" s="18">
        <v>30</v>
      </c>
      <c r="AI58" s="18"/>
      <c r="AJ58" s="99" t="s">
        <v>30</v>
      </c>
      <c r="AK58" s="142">
        <v>3</v>
      </c>
      <c r="AL58" s="68"/>
      <c r="AM58" s="69"/>
      <c r="AN58" s="69"/>
      <c r="AO58" s="69">
        <v>30</v>
      </c>
      <c r="AP58" s="250"/>
      <c r="AQ58" s="251" t="s">
        <v>30</v>
      </c>
      <c r="AR58" s="142">
        <v>2</v>
      </c>
      <c r="AS58" s="19"/>
      <c r="AT58" s="18"/>
      <c r="AU58" s="18"/>
      <c r="AV58" s="18">
        <v>30</v>
      </c>
      <c r="AW58" s="18"/>
      <c r="AX58" s="99" t="s">
        <v>31</v>
      </c>
      <c r="AY58" s="257">
        <v>3</v>
      </c>
      <c r="AZ58" s="48"/>
    </row>
    <row r="59" spans="1:52" ht="15" thickBot="1">
      <c r="A59" s="389" t="s">
        <v>69</v>
      </c>
      <c r="B59" s="388"/>
      <c r="C59" s="284">
        <f aca="true" t="shared" si="18" ref="C59:N59">SUM(C49:C58)</f>
        <v>49</v>
      </c>
      <c r="D59" s="284">
        <f t="shared" si="18"/>
        <v>600</v>
      </c>
      <c r="E59" s="295">
        <f t="shared" si="18"/>
        <v>0</v>
      </c>
      <c r="F59" s="286">
        <f t="shared" si="18"/>
        <v>0</v>
      </c>
      <c r="G59" s="298">
        <f t="shared" si="18"/>
        <v>0</v>
      </c>
      <c r="H59" s="286">
        <f t="shared" si="18"/>
        <v>600</v>
      </c>
      <c r="I59" s="298">
        <f t="shared" si="18"/>
        <v>0</v>
      </c>
      <c r="J59" s="287">
        <f t="shared" si="18"/>
        <v>0</v>
      </c>
      <c r="K59" s="297">
        <f t="shared" si="18"/>
        <v>0</v>
      </c>
      <c r="L59" s="299">
        <f t="shared" si="18"/>
        <v>0</v>
      </c>
      <c r="M59" s="297">
        <f t="shared" si="18"/>
        <v>30</v>
      </c>
      <c r="N59" s="298">
        <f t="shared" si="18"/>
        <v>0</v>
      </c>
      <c r="O59" s="300"/>
      <c r="P59" s="292">
        <f aca="true" t="shared" si="19" ref="P59:U59">SUM(P49:P58)</f>
        <v>3</v>
      </c>
      <c r="Q59" s="285">
        <f t="shared" si="19"/>
        <v>0</v>
      </c>
      <c r="R59" s="297">
        <f t="shared" si="19"/>
        <v>0</v>
      </c>
      <c r="S59" s="297">
        <f t="shared" si="19"/>
        <v>0</v>
      </c>
      <c r="T59" s="297">
        <f t="shared" si="19"/>
        <v>60</v>
      </c>
      <c r="U59" s="286">
        <f t="shared" si="19"/>
        <v>0</v>
      </c>
      <c r="V59" s="284"/>
      <c r="W59" s="292">
        <f aca="true" t="shared" si="20" ref="W59:AB59">SUM(W49:W58)</f>
        <v>5</v>
      </c>
      <c r="X59" s="285">
        <f t="shared" si="20"/>
        <v>0</v>
      </c>
      <c r="Y59" s="297">
        <f t="shared" si="20"/>
        <v>0</v>
      </c>
      <c r="Z59" s="297">
        <f t="shared" si="20"/>
        <v>0</v>
      </c>
      <c r="AA59" s="297">
        <f t="shared" si="20"/>
        <v>150</v>
      </c>
      <c r="AB59" s="286">
        <f t="shared" si="20"/>
        <v>0</v>
      </c>
      <c r="AC59" s="284"/>
      <c r="AD59" s="292">
        <f>SUM(AD49:AD58)</f>
        <v>11</v>
      </c>
      <c r="AE59" s="285">
        <f>SUM(AE49:AE58)</f>
        <v>0</v>
      </c>
      <c r="AF59" s="297">
        <f>SUM(AF49:AF58)</f>
        <v>0</v>
      </c>
      <c r="AG59" s="297"/>
      <c r="AH59" s="297">
        <f>SUM(AH49:AH58)</f>
        <v>120</v>
      </c>
      <c r="AI59" s="286">
        <f>SUM(AI49:AI58)</f>
        <v>0</v>
      </c>
      <c r="AJ59" s="284"/>
      <c r="AK59" s="292">
        <f aca="true" t="shared" si="21" ref="AK59:AP59">SUM(AK49:AK58)</f>
        <v>11</v>
      </c>
      <c r="AL59" s="285">
        <f t="shared" si="21"/>
        <v>0</v>
      </c>
      <c r="AM59" s="297">
        <f t="shared" si="21"/>
        <v>0</v>
      </c>
      <c r="AN59" s="297">
        <f t="shared" si="21"/>
        <v>0</v>
      </c>
      <c r="AO59" s="297">
        <f t="shared" si="21"/>
        <v>120</v>
      </c>
      <c r="AP59" s="286">
        <f t="shared" si="21"/>
        <v>0</v>
      </c>
      <c r="AQ59" s="284"/>
      <c r="AR59" s="292">
        <f>SUM(AR49:AR58)</f>
        <v>9</v>
      </c>
      <c r="AS59" s="285">
        <f>SUM(AS49:AS58)</f>
        <v>0</v>
      </c>
      <c r="AT59" s="297">
        <f>SUM(AT49:AT58)</f>
        <v>0</v>
      </c>
      <c r="AU59" s="297"/>
      <c r="AV59" s="297">
        <f>SUM(AV49:AV58)</f>
        <v>120</v>
      </c>
      <c r="AW59" s="286">
        <f>SUM(AW49:AW58)</f>
        <v>0</v>
      </c>
      <c r="AX59" s="284"/>
      <c r="AY59" s="292">
        <f>SUM(AY49:AY58)</f>
        <v>10</v>
      </c>
      <c r="AZ59" s="48"/>
    </row>
    <row r="60" spans="1:52" ht="15" thickBot="1">
      <c r="A60" s="221" t="s">
        <v>70</v>
      </c>
      <c r="B60" s="222"/>
      <c r="C60" s="263">
        <f aca="true" t="shared" si="22" ref="C60:AH60">SUM(C44,C47,C59)</f>
        <v>165</v>
      </c>
      <c r="D60" s="263">
        <v>2130</v>
      </c>
      <c r="E60" s="263">
        <f t="shared" si="22"/>
        <v>285</v>
      </c>
      <c r="F60" s="263">
        <f t="shared" si="22"/>
        <v>90</v>
      </c>
      <c r="G60" s="263">
        <f t="shared" si="22"/>
        <v>0</v>
      </c>
      <c r="H60" s="263">
        <f t="shared" si="22"/>
        <v>1695</v>
      </c>
      <c r="I60" s="263">
        <f t="shared" si="22"/>
        <v>60</v>
      </c>
      <c r="J60" s="263">
        <f t="shared" si="22"/>
        <v>135</v>
      </c>
      <c r="K60" s="263">
        <f t="shared" si="22"/>
        <v>60</v>
      </c>
      <c r="L60" s="263">
        <f t="shared" si="22"/>
        <v>0</v>
      </c>
      <c r="M60" s="263">
        <f t="shared" si="22"/>
        <v>255</v>
      </c>
      <c r="N60" s="263">
        <f t="shared" si="22"/>
        <v>0</v>
      </c>
      <c r="O60" s="263">
        <f t="shared" si="22"/>
        <v>0</v>
      </c>
      <c r="P60" s="263">
        <f t="shared" si="22"/>
        <v>30</v>
      </c>
      <c r="Q60" s="263">
        <f t="shared" si="22"/>
        <v>45</v>
      </c>
      <c r="R60" s="263">
        <f t="shared" si="22"/>
        <v>30</v>
      </c>
      <c r="S60" s="263">
        <f t="shared" si="22"/>
        <v>0</v>
      </c>
      <c r="T60" s="263">
        <f t="shared" si="22"/>
        <v>285</v>
      </c>
      <c r="U60" s="263">
        <f t="shared" si="22"/>
        <v>0</v>
      </c>
      <c r="V60" s="263">
        <f t="shared" si="22"/>
        <v>0</v>
      </c>
      <c r="W60" s="263">
        <f t="shared" si="22"/>
        <v>29</v>
      </c>
      <c r="X60" s="263">
        <f t="shared" si="22"/>
        <v>30</v>
      </c>
      <c r="Y60" s="263">
        <f t="shared" si="22"/>
        <v>0</v>
      </c>
      <c r="Z60" s="263">
        <f t="shared" si="22"/>
        <v>0</v>
      </c>
      <c r="AA60" s="263">
        <f t="shared" si="22"/>
        <v>345</v>
      </c>
      <c r="AB60" s="263">
        <f t="shared" si="22"/>
        <v>0</v>
      </c>
      <c r="AC60" s="263">
        <f t="shared" si="22"/>
        <v>0</v>
      </c>
      <c r="AD60" s="263">
        <f t="shared" si="22"/>
        <v>30</v>
      </c>
      <c r="AE60" s="263">
        <f t="shared" si="22"/>
        <v>45</v>
      </c>
      <c r="AF60" s="263">
        <f t="shared" si="22"/>
        <v>0</v>
      </c>
      <c r="AG60" s="263">
        <f t="shared" si="22"/>
        <v>0</v>
      </c>
      <c r="AH60" s="263">
        <f t="shared" si="22"/>
        <v>330</v>
      </c>
      <c r="AI60" s="263">
        <f aca="true" t="shared" si="23" ref="AI60:AY60">SUM(AI44,AI47,AI59)</f>
        <v>0</v>
      </c>
      <c r="AJ60" s="263">
        <f t="shared" si="23"/>
        <v>0</v>
      </c>
      <c r="AK60" s="263">
        <f t="shared" si="23"/>
        <v>30</v>
      </c>
      <c r="AL60" s="263">
        <f t="shared" si="23"/>
        <v>30</v>
      </c>
      <c r="AM60" s="263">
        <f t="shared" si="23"/>
        <v>0</v>
      </c>
      <c r="AN60" s="263">
        <f t="shared" si="23"/>
        <v>0</v>
      </c>
      <c r="AO60" s="263">
        <f t="shared" si="23"/>
        <v>300</v>
      </c>
      <c r="AP60" s="263">
        <f t="shared" si="23"/>
        <v>30</v>
      </c>
      <c r="AQ60" s="263">
        <f t="shared" si="23"/>
        <v>0</v>
      </c>
      <c r="AR60" s="263">
        <f t="shared" si="23"/>
        <v>27</v>
      </c>
      <c r="AS60" s="263">
        <f t="shared" si="23"/>
        <v>0</v>
      </c>
      <c r="AT60" s="263">
        <f t="shared" si="23"/>
        <v>0</v>
      </c>
      <c r="AU60" s="263">
        <f t="shared" si="23"/>
        <v>0</v>
      </c>
      <c r="AV60" s="263">
        <f t="shared" si="23"/>
        <v>180</v>
      </c>
      <c r="AW60" s="263">
        <f t="shared" si="23"/>
        <v>30</v>
      </c>
      <c r="AX60" s="263">
        <f t="shared" si="23"/>
        <v>0</v>
      </c>
      <c r="AY60" s="263">
        <f t="shared" si="23"/>
        <v>19</v>
      </c>
      <c r="AZ60" s="48"/>
    </row>
    <row r="61" spans="1:52" ht="15" thickBot="1">
      <c r="A61" s="372" t="s">
        <v>61</v>
      </c>
      <c r="B61" s="373"/>
      <c r="C61" s="124"/>
      <c r="D61" s="360"/>
      <c r="E61" s="361"/>
      <c r="F61" s="361"/>
      <c r="G61" s="361"/>
      <c r="H61" s="361"/>
      <c r="I61" s="362"/>
      <c r="J61" s="336">
        <f>SUM(J60:N60)</f>
        <v>450</v>
      </c>
      <c r="K61" s="337"/>
      <c r="L61" s="337"/>
      <c r="M61" s="337"/>
      <c r="N61" s="337"/>
      <c r="O61" s="337"/>
      <c r="P61" s="338"/>
      <c r="Q61" s="336">
        <f>SUM(Q60:U60)</f>
        <v>360</v>
      </c>
      <c r="R61" s="337"/>
      <c r="S61" s="337"/>
      <c r="T61" s="337"/>
      <c r="U61" s="337"/>
      <c r="V61" s="337"/>
      <c r="W61" s="338"/>
      <c r="X61" s="336">
        <f>SUM(X60:AB60)</f>
        <v>375</v>
      </c>
      <c r="Y61" s="337"/>
      <c r="Z61" s="337"/>
      <c r="AA61" s="337"/>
      <c r="AB61" s="337"/>
      <c r="AC61" s="337"/>
      <c r="AD61" s="338"/>
      <c r="AE61" s="336">
        <f>SUM(AE60:AI60)</f>
        <v>375</v>
      </c>
      <c r="AF61" s="337"/>
      <c r="AG61" s="337"/>
      <c r="AH61" s="337"/>
      <c r="AI61" s="337"/>
      <c r="AJ61" s="337"/>
      <c r="AK61" s="338"/>
      <c r="AL61" s="336">
        <f>SUM(AL60:AP60)</f>
        <v>360</v>
      </c>
      <c r="AM61" s="337"/>
      <c r="AN61" s="337"/>
      <c r="AO61" s="337"/>
      <c r="AP61" s="337"/>
      <c r="AQ61" s="337"/>
      <c r="AR61" s="338"/>
      <c r="AS61" s="336">
        <f>SUM(AS60:AW60)</f>
        <v>210</v>
      </c>
      <c r="AT61" s="337"/>
      <c r="AU61" s="337"/>
      <c r="AV61" s="337"/>
      <c r="AW61" s="337"/>
      <c r="AX61" s="337"/>
      <c r="AY61" s="338"/>
      <c r="AZ61" s="48"/>
    </row>
    <row r="62" spans="1:52" ht="15" customHeight="1" thickBot="1">
      <c r="A62" s="370" t="s">
        <v>109</v>
      </c>
      <c r="B62" s="371"/>
      <c r="C62" s="261">
        <f>SUM(J62,Q62,X62,AE62,AL62,AS62)</f>
        <v>3</v>
      </c>
      <c r="D62" s="357" t="s">
        <v>78</v>
      </c>
      <c r="E62" s="358"/>
      <c r="F62" s="358"/>
      <c r="G62" s="358"/>
      <c r="H62" s="358"/>
      <c r="I62" s="359"/>
      <c r="J62" s="224"/>
      <c r="K62" s="354"/>
      <c r="L62" s="355"/>
      <c r="M62" s="355"/>
      <c r="N62" s="355"/>
      <c r="O62" s="355"/>
      <c r="P62" s="356"/>
      <c r="Q62" s="224"/>
      <c r="R62" s="354"/>
      <c r="S62" s="355"/>
      <c r="T62" s="355"/>
      <c r="U62" s="355"/>
      <c r="V62" s="355"/>
      <c r="W62" s="356"/>
      <c r="X62" s="224"/>
      <c r="Y62" s="354"/>
      <c r="Z62" s="355"/>
      <c r="AA62" s="355"/>
      <c r="AB62" s="355"/>
      <c r="AC62" s="355"/>
      <c r="AD62" s="356"/>
      <c r="AE62" s="224"/>
      <c r="AF62" s="354"/>
      <c r="AG62" s="355"/>
      <c r="AH62" s="355"/>
      <c r="AI62" s="355"/>
      <c r="AJ62" s="355"/>
      <c r="AK62" s="356"/>
      <c r="AL62" s="225">
        <v>3</v>
      </c>
      <c r="AM62" s="363" t="s">
        <v>78</v>
      </c>
      <c r="AN62" s="363"/>
      <c r="AO62" s="363"/>
      <c r="AP62" s="363"/>
      <c r="AQ62" s="363"/>
      <c r="AR62" s="364"/>
      <c r="AS62" s="226"/>
      <c r="AT62" s="351"/>
      <c r="AU62" s="352"/>
      <c r="AV62" s="352"/>
      <c r="AW62" s="352"/>
      <c r="AX62" s="352"/>
      <c r="AY62" s="353"/>
      <c r="AZ62" s="48"/>
    </row>
    <row r="63" spans="1:52" ht="24" customHeight="1" thickBot="1">
      <c r="A63" s="368" t="s">
        <v>25</v>
      </c>
      <c r="B63" s="369"/>
      <c r="C63" s="262">
        <f>SUM(J63,Q63,X63,AE63,AL63,AS63)</f>
        <v>2</v>
      </c>
      <c r="D63" s="357"/>
      <c r="E63" s="358"/>
      <c r="F63" s="358"/>
      <c r="G63" s="358"/>
      <c r="H63" s="358"/>
      <c r="I63" s="359"/>
      <c r="J63" s="336"/>
      <c r="K63" s="337"/>
      <c r="L63" s="337"/>
      <c r="M63" s="337"/>
      <c r="N63" s="337"/>
      <c r="O63" s="337"/>
      <c r="P63" s="338"/>
      <c r="Q63" s="336">
        <v>1</v>
      </c>
      <c r="R63" s="337"/>
      <c r="S63" s="337"/>
      <c r="T63" s="337"/>
      <c r="U63" s="337"/>
      <c r="V63" s="337"/>
      <c r="W63" s="338"/>
      <c r="X63" s="336"/>
      <c r="Y63" s="337"/>
      <c r="Z63" s="337"/>
      <c r="AA63" s="337"/>
      <c r="AB63" s="337"/>
      <c r="AC63" s="337"/>
      <c r="AD63" s="338"/>
      <c r="AE63" s="336"/>
      <c r="AF63" s="337"/>
      <c r="AG63" s="337"/>
      <c r="AH63" s="337"/>
      <c r="AI63" s="337"/>
      <c r="AJ63" s="337"/>
      <c r="AK63" s="338"/>
      <c r="AL63" s="336"/>
      <c r="AM63" s="337"/>
      <c r="AN63" s="337"/>
      <c r="AO63" s="337"/>
      <c r="AP63" s="337"/>
      <c r="AQ63" s="337"/>
      <c r="AR63" s="338"/>
      <c r="AS63" s="379">
        <v>1</v>
      </c>
      <c r="AT63" s="380"/>
      <c r="AU63" s="380"/>
      <c r="AV63" s="380"/>
      <c r="AW63" s="380"/>
      <c r="AX63" s="380"/>
      <c r="AY63" s="381"/>
      <c r="AZ63" s="40"/>
    </row>
    <row r="64" spans="1:51" ht="24" customHeight="1" thickBot="1">
      <c r="A64" s="366" t="s">
        <v>21</v>
      </c>
      <c r="B64" s="367"/>
      <c r="C64" s="261">
        <f>SUM(D64)</f>
        <v>10</v>
      </c>
      <c r="D64" s="382">
        <v>10</v>
      </c>
      <c r="E64" s="363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  <c r="AA64" s="363"/>
      <c r="AB64" s="363"/>
      <c r="AC64" s="363"/>
      <c r="AD64" s="363"/>
      <c r="AE64" s="363"/>
      <c r="AF64" s="363"/>
      <c r="AG64" s="363"/>
      <c r="AH64" s="363"/>
      <c r="AI64" s="363"/>
      <c r="AJ64" s="363"/>
      <c r="AK64" s="363"/>
      <c r="AL64" s="363"/>
      <c r="AM64" s="363"/>
      <c r="AN64" s="363"/>
      <c r="AO64" s="363"/>
      <c r="AP64" s="363"/>
      <c r="AQ64" s="363"/>
      <c r="AR64" s="363"/>
      <c r="AS64" s="363"/>
      <c r="AT64" s="363"/>
      <c r="AU64" s="363"/>
      <c r="AV64" s="363"/>
      <c r="AW64" s="363"/>
      <c r="AX64" s="363"/>
      <c r="AY64" s="364"/>
    </row>
    <row r="65" spans="1:52" ht="15" thickBot="1">
      <c r="A65" s="227" t="s">
        <v>62</v>
      </c>
      <c r="B65" s="228"/>
      <c r="C65" s="264">
        <f>SUM(C60,C62:C64)</f>
        <v>180</v>
      </c>
      <c r="D65" s="230" t="s">
        <v>108</v>
      </c>
      <c r="E65" s="230"/>
      <c r="F65" s="230"/>
      <c r="G65" s="230"/>
      <c r="H65" s="230">
        <v>2190</v>
      </c>
      <c r="I65" s="231"/>
      <c r="J65" s="376">
        <f>SUM(P60,J62,J63)</f>
        <v>30</v>
      </c>
      <c r="K65" s="377"/>
      <c r="L65" s="377"/>
      <c r="M65" s="377"/>
      <c r="N65" s="377"/>
      <c r="O65" s="377"/>
      <c r="P65" s="378"/>
      <c r="Q65" s="232"/>
      <c r="R65" s="377">
        <f>SUM(W60,Q63)</f>
        <v>30</v>
      </c>
      <c r="S65" s="377"/>
      <c r="T65" s="377"/>
      <c r="U65" s="377"/>
      <c r="V65" s="377"/>
      <c r="W65" s="378"/>
      <c r="X65" s="376">
        <f>SUM(AD60,X62,X63)</f>
        <v>30</v>
      </c>
      <c r="Y65" s="377"/>
      <c r="Z65" s="377"/>
      <c r="AA65" s="377"/>
      <c r="AB65" s="377"/>
      <c r="AC65" s="377"/>
      <c r="AD65" s="378"/>
      <c r="AE65" s="376">
        <f>SUM(AK60,AE62,AE63)</f>
        <v>30</v>
      </c>
      <c r="AF65" s="377"/>
      <c r="AG65" s="377"/>
      <c r="AH65" s="377"/>
      <c r="AI65" s="377"/>
      <c r="AJ65" s="377"/>
      <c r="AK65" s="378"/>
      <c r="AL65" s="232"/>
      <c r="AM65" s="377">
        <f>SUM(AR60,AL62,AL63)</f>
        <v>30</v>
      </c>
      <c r="AN65" s="377"/>
      <c r="AO65" s="377"/>
      <c r="AP65" s="377"/>
      <c r="AQ65" s="377"/>
      <c r="AR65" s="378"/>
      <c r="AS65" s="376">
        <f>SUM(AY60,AS62,AS63,D64)</f>
        <v>30</v>
      </c>
      <c r="AT65" s="377"/>
      <c r="AU65" s="377"/>
      <c r="AV65" s="377"/>
      <c r="AW65" s="377"/>
      <c r="AX65" s="377"/>
      <c r="AY65" s="378"/>
      <c r="AZ65" s="40"/>
    </row>
    <row r="66" spans="1:63" ht="15">
      <c r="A66" s="70"/>
      <c r="B66" s="400" t="s">
        <v>80</v>
      </c>
      <c r="C66" s="400"/>
      <c r="D66" s="400"/>
      <c r="E66" s="400"/>
      <c r="F66" s="400"/>
      <c r="G66" s="400"/>
      <c r="H66" s="400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2"/>
      <c r="AL66" s="72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2"/>
      <c r="AZ66" s="48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</row>
    <row r="67" spans="1:63" ht="1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1"/>
      <c r="AZ67" s="52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</row>
    <row r="68" spans="1:52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6"/>
      <c r="X68" s="396" t="s">
        <v>24</v>
      </c>
      <c r="Y68" s="396"/>
      <c r="Z68" s="396"/>
      <c r="AA68" s="396"/>
      <c r="AB68" s="396"/>
      <c r="AC68" s="396"/>
      <c r="AD68" s="396"/>
      <c r="AE68" s="396"/>
      <c r="AF68" s="7"/>
      <c r="AG68" s="7"/>
      <c r="AH68" s="7"/>
      <c r="AI68" s="7"/>
      <c r="AJ68" s="8"/>
      <c r="AK68" s="8"/>
      <c r="AL68" s="6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47"/>
      <c r="AZ68" s="52"/>
    </row>
    <row r="69" spans="1:52" ht="16.5" customHeight="1">
      <c r="A69" s="55"/>
      <c r="B69" s="398"/>
      <c r="C69" s="399"/>
      <c r="D69" s="399"/>
      <c r="E69" s="399"/>
      <c r="F69" s="399"/>
      <c r="G69" s="399"/>
      <c r="H69" s="399"/>
      <c r="I69" s="365"/>
      <c r="J69" s="365"/>
      <c r="K69" s="365"/>
      <c r="L69" s="365"/>
      <c r="M69" s="365"/>
      <c r="N69" s="365"/>
      <c r="O69" s="365"/>
      <c r="P69" s="58"/>
      <c r="Q69" s="6"/>
      <c r="R69" s="6"/>
      <c r="S69" s="6"/>
      <c r="T69" s="6"/>
      <c r="U69" s="6"/>
      <c r="V69" s="6"/>
      <c r="W69" s="6"/>
      <c r="X69" s="396" t="s">
        <v>19</v>
      </c>
      <c r="Y69" s="397"/>
      <c r="Z69" s="397"/>
      <c r="AA69" s="397"/>
      <c r="AB69" s="397"/>
      <c r="AC69" s="397"/>
      <c r="AD69" s="397"/>
      <c r="AE69" s="397"/>
      <c r="AF69" s="7"/>
      <c r="AG69" s="7"/>
      <c r="AH69" s="7"/>
      <c r="AI69" s="7"/>
      <c r="AJ69" s="8"/>
      <c r="AK69" s="8"/>
      <c r="AL69" s="6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47"/>
      <c r="AZ69" s="56"/>
    </row>
    <row r="70" spans="1:52" ht="16.5" customHeight="1">
      <c r="A70" s="55"/>
      <c r="B70" s="6"/>
      <c r="C70" s="57"/>
      <c r="D70" s="57"/>
      <c r="E70" s="57"/>
      <c r="F70" s="57"/>
      <c r="G70" s="57"/>
      <c r="H70" s="57"/>
      <c r="I70" s="365"/>
      <c r="J70" s="365"/>
      <c r="K70" s="365"/>
      <c r="L70" s="365"/>
      <c r="M70" s="365"/>
      <c r="N70" s="365"/>
      <c r="O70" s="365"/>
      <c r="P70" s="58"/>
      <c r="Q70" s="6"/>
      <c r="R70" s="6"/>
      <c r="S70" s="6"/>
      <c r="T70" s="6"/>
      <c r="U70" s="6"/>
      <c r="V70" s="6"/>
      <c r="W70" s="6"/>
      <c r="X70" s="7"/>
      <c r="Y70" s="59"/>
      <c r="Z70" s="59"/>
      <c r="AA70" s="59"/>
      <c r="AB70" s="59"/>
      <c r="AC70" s="59"/>
      <c r="AD70" s="59"/>
      <c r="AE70" s="59"/>
      <c r="AF70" s="7"/>
      <c r="AG70" s="7"/>
      <c r="AH70" s="7"/>
      <c r="AI70" s="7"/>
      <c r="AJ70" s="8"/>
      <c r="AK70" s="8"/>
      <c r="AL70" s="6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47"/>
      <c r="AZ70" s="56"/>
    </row>
    <row r="71" spans="1:52" ht="16.5" customHeight="1">
      <c r="A71" s="55"/>
      <c r="B71" s="6"/>
      <c r="C71" s="57"/>
      <c r="D71" s="57"/>
      <c r="E71" s="57"/>
      <c r="F71" s="57"/>
      <c r="G71" s="57"/>
      <c r="H71" s="57"/>
      <c r="I71" s="58"/>
      <c r="J71" s="58"/>
      <c r="K71" s="58"/>
      <c r="L71" s="58"/>
      <c r="M71" s="58"/>
      <c r="N71" s="58"/>
      <c r="O71" s="58"/>
      <c r="P71" s="58"/>
      <c r="Q71" s="6"/>
      <c r="R71" s="6"/>
      <c r="S71" s="6"/>
      <c r="T71" s="6"/>
      <c r="U71" s="6"/>
      <c r="V71" s="6"/>
      <c r="W71" s="6"/>
      <c r="X71" s="7"/>
      <c r="Y71" s="59"/>
      <c r="Z71" s="59"/>
      <c r="AA71" s="59"/>
      <c r="AB71" s="59"/>
      <c r="AC71" s="59"/>
      <c r="AD71" s="59"/>
      <c r="AE71" s="59"/>
      <c r="AF71" s="7"/>
      <c r="AG71" s="7"/>
      <c r="AH71" s="7"/>
      <c r="AI71" s="7"/>
      <c r="AJ71" s="8"/>
      <c r="AK71" s="8"/>
      <c r="AL71" s="6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47"/>
      <c r="AZ71" s="56"/>
    </row>
    <row r="72" spans="1:52" ht="1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6"/>
    </row>
  </sheetData>
  <sheetProtection/>
  <mergeCells count="68">
    <mergeCell ref="AS63:AY63"/>
    <mergeCell ref="J65:P65"/>
    <mergeCell ref="D63:I63"/>
    <mergeCell ref="R62:W62"/>
    <mergeCell ref="J63:P63"/>
    <mergeCell ref="K62:P62"/>
    <mergeCell ref="D62:I62"/>
    <mergeCell ref="AE65:AK65"/>
    <mergeCell ref="R65:W65"/>
    <mergeCell ref="C3:Q3"/>
    <mergeCell ref="AL8:AT8"/>
    <mergeCell ref="C4:Q4"/>
    <mergeCell ref="AT62:AY62"/>
    <mergeCell ref="AF62:AK62"/>
    <mergeCell ref="A64:B64"/>
    <mergeCell ref="J61:P61"/>
    <mergeCell ref="Q63:W63"/>
    <mergeCell ref="X63:AD63"/>
    <mergeCell ref="AE63:AK63"/>
    <mergeCell ref="I69:O70"/>
    <mergeCell ref="X65:AD65"/>
    <mergeCell ref="X68:AE68"/>
    <mergeCell ref="B69:H69"/>
    <mergeCell ref="X69:AE69"/>
    <mergeCell ref="D64:AY64"/>
    <mergeCell ref="B66:R66"/>
    <mergeCell ref="AM65:AR65"/>
    <mergeCell ref="AS65:AY65"/>
    <mergeCell ref="C5:Q5"/>
    <mergeCell ref="AS61:AY61"/>
    <mergeCell ref="D61:I61"/>
    <mergeCell ref="Q61:W61"/>
    <mergeCell ref="X61:AD61"/>
    <mergeCell ref="AE61:AK61"/>
    <mergeCell ref="AL61:AR61"/>
    <mergeCell ref="AL10:AY10"/>
    <mergeCell ref="A48:AY48"/>
    <mergeCell ref="A59:B59"/>
    <mergeCell ref="X11:AD11"/>
    <mergeCell ref="AE11:AK11"/>
    <mergeCell ref="AL11:AR11"/>
    <mergeCell ref="AS11:AY11"/>
    <mergeCell ref="A63:B63"/>
    <mergeCell ref="AL63:AR63"/>
    <mergeCell ref="A61:B61"/>
    <mergeCell ref="A62:B62"/>
    <mergeCell ref="AM62:AR62"/>
    <mergeCell ref="Y62:AD62"/>
    <mergeCell ref="A47:B47"/>
    <mergeCell ref="D11:D12"/>
    <mergeCell ref="E11:I11"/>
    <mergeCell ref="A13:AY13"/>
    <mergeCell ref="A14:AY14"/>
    <mergeCell ref="A22:AY22"/>
    <mergeCell ref="A10:A12"/>
    <mergeCell ref="B10:B12"/>
    <mergeCell ref="J11:P11"/>
    <mergeCell ref="Q11:W11"/>
    <mergeCell ref="A44:B44"/>
    <mergeCell ref="A45:AY45"/>
    <mergeCell ref="C10:C12"/>
    <mergeCell ref="D10:I10"/>
    <mergeCell ref="A25:AY25"/>
    <mergeCell ref="A30:AY30"/>
    <mergeCell ref="A35:AY35"/>
    <mergeCell ref="A37:AY37"/>
    <mergeCell ref="J10:W10"/>
    <mergeCell ref="X10:AK10"/>
  </mergeCells>
  <printOptions horizontalCentered="1" verticalCentered="1"/>
  <pageMargins left="0" right="0" top="0" bottom="0" header="0.31496062992125984" footer="0.31496062992125984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rebit</cp:lastModifiedBy>
  <cp:lastPrinted>2019-01-23T10:27:39Z</cp:lastPrinted>
  <dcterms:created xsi:type="dcterms:W3CDTF">2007-12-04T15:57:32Z</dcterms:created>
  <dcterms:modified xsi:type="dcterms:W3CDTF">2020-01-16T21:55:10Z</dcterms:modified>
  <cp:category/>
  <cp:version/>
  <cp:contentType/>
  <cp:contentStatus/>
</cp:coreProperties>
</file>